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8616" windowHeight="6108"/>
  </bookViews>
  <sheets>
    <sheet name="Page1" sheetId="1" r:id="rId1"/>
  </sheets>
  <definedNames>
    <definedName name="_xlnm.Print_Area" localSheetId="0">Page1!$A$1:$M$132</definedName>
  </definedNames>
  <calcPr calcId="144525"/>
</workbook>
</file>

<file path=xl/calcChain.xml><?xml version="1.0" encoding="utf-8"?>
<calcChain xmlns="http://schemas.openxmlformats.org/spreadsheetml/2006/main">
  <c r="M79" i="1" l="1"/>
  <c r="G106" i="1"/>
  <c r="G107" i="1"/>
  <c r="H106" i="1"/>
  <c r="H107" i="1"/>
  <c r="H105" i="1"/>
  <c r="G105" i="1"/>
  <c r="H104" i="1"/>
  <c r="G104" i="1"/>
  <c r="H103" i="1"/>
  <c r="G103" i="1"/>
  <c r="H101" i="1"/>
  <c r="H102" i="1"/>
  <c r="G101" i="1"/>
  <c r="H99" i="1"/>
  <c r="H100" i="1"/>
  <c r="H82" i="1"/>
  <c r="H75" i="1"/>
  <c r="H76" i="1"/>
  <c r="H77" i="1"/>
  <c r="G75" i="1"/>
  <c r="G76" i="1"/>
  <c r="G77" i="1"/>
  <c r="H74" i="1"/>
  <c r="G74" i="1"/>
  <c r="H73" i="1"/>
  <c r="H70" i="1"/>
  <c r="H71" i="1"/>
  <c r="H72" i="1"/>
  <c r="H69" i="1"/>
  <c r="H68" i="1"/>
  <c r="H67" i="1"/>
  <c r="H65" i="1"/>
  <c r="H66" i="1"/>
  <c r="H64" i="1"/>
  <c r="H63" i="1"/>
  <c r="H61" i="1"/>
  <c r="H54" i="1"/>
  <c r="G54" i="1"/>
  <c r="M52" i="1"/>
  <c r="M53" i="1"/>
  <c r="L52" i="1"/>
  <c r="M51" i="1"/>
  <c r="M49" i="1"/>
  <c r="M50" i="1"/>
  <c r="G46" i="1"/>
  <c r="H45" i="1"/>
  <c r="H46" i="1"/>
  <c r="H47" i="1"/>
  <c r="H44" i="1"/>
  <c r="H40" i="1"/>
  <c r="H41" i="1"/>
  <c r="H43" i="1"/>
  <c r="H34" i="1"/>
  <c r="H35" i="1"/>
  <c r="H36" i="1"/>
  <c r="H37" i="1"/>
  <c r="H38" i="1"/>
  <c r="H32" i="1"/>
  <c r="H33" i="1"/>
  <c r="H31" i="1"/>
  <c r="H29" i="1"/>
  <c r="H30" i="1"/>
  <c r="G29" i="1"/>
  <c r="G30" i="1"/>
  <c r="H109" i="1"/>
  <c r="H108" i="1"/>
  <c r="G45" i="1"/>
  <c r="L128" i="1" l="1"/>
  <c r="M112" i="1"/>
  <c r="M114" i="1"/>
  <c r="M115" i="1"/>
  <c r="M116" i="1"/>
  <c r="M117" i="1"/>
  <c r="M119" i="1"/>
  <c r="M120" i="1"/>
  <c r="M122" i="1"/>
  <c r="L122" i="1"/>
  <c r="L120" i="1"/>
  <c r="L119" i="1"/>
  <c r="L118" i="1"/>
  <c r="L117" i="1"/>
  <c r="L115" i="1"/>
  <c r="L114" i="1"/>
  <c r="H111" i="1"/>
  <c r="I123" i="1" l="1"/>
  <c r="M111" i="1"/>
  <c r="D123" i="1"/>
  <c r="H60" i="1" l="1"/>
  <c r="H96" i="1"/>
  <c r="G120" i="1"/>
  <c r="H121" i="1" l="1"/>
  <c r="M87" i="1" l="1"/>
  <c r="G96" i="1"/>
  <c r="H95" i="1"/>
  <c r="G95" i="1"/>
  <c r="G67" i="1"/>
  <c r="G66" i="1"/>
  <c r="G121" i="1" l="1"/>
  <c r="F123" i="1"/>
  <c r="E123" i="1"/>
  <c r="I128" i="1" l="1"/>
  <c r="D128" i="1"/>
  <c r="G99" i="1" l="1"/>
  <c r="M128" i="1" l="1"/>
  <c r="M126" i="1"/>
  <c r="G128" i="1"/>
  <c r="H128" i="1"/>
  <c r="H126" i="1"/>
  <c r="G122" i="1"/>
  <c r="H112" i="1" l="1"/>
  <c r="H113" i="1"/>
  <c r="H114" i="1"/>
  <c r="H115" i="1"/>
  <c r="H116" i="1"/>
  <c r="H117" i="1"/>
  <c r="H118" i="1"/>
  <c r="H119" i="1"/>
  <c r="H120" i="1"/>
  <c r="H122" i="1"/>
  <c r="H123" i="1"/>
  <c r="G112" i="1"/>
  <c r="G113" i="1"/>
  <c r="G114" i="1"/>
  <c r="G115" i="1"/>
  <c r="G116" i="1"/>
  <c r="G117" i="1"/>
  <c r="G118" i="1"/>
  <c r="G119" i="1"/>
  <c r="G123" i="1"/>
  <c r="G111" i="1"/>
  <c r="M123" i="1"/>
  <c r="L112" i="1"/>
  <c r="L123" i="1"/>
  <c r="L79" i="1"/>
  <c r="L80" i="1"/>
  <c r="M80" i="1"/>
  <c r="M81" i="1"/>
  <c r="M82" i="1"/>
  <c r="H83" i="1"/>
  <c r="M83" i="1"/>
  <c r="M109" i="1"/>
  <c r="M76" i="1"/>
  <c r="M78" i="1"/>
  <c r="M75" i="1"/>
  <c r="M54" i="1"/>
  <c r="M48" i="1"/>
  <c r="M9" i="1"/>
  <c r="H98" i="1"/>
  <c r="H84" i="1"/>
  <c r="H85" i="1"/>
  <c r="H86" i="1"/>
  <c r="H91" i="1"/>
  <c r="H92" i="1"/>
  <c r="H93" i="1"/>
  <c r="H94" i="1"/>
  <c r="H59" i="1"/>
  <c r="H58" i="1"/>
  <c r="H57" i="1"/>
  <c r="H56" i="1"/>
  <c r="H55" i="1"/>
  <c r="H28" i="1"/>
  <c r="H27" i="1"/>
  <c r="H26" i="1"/>
  <c r="H25" i="1"/>
  <c r="H24" i="1"/>
  <c r="H23" i="1"/>
  <c r="H22" i="1"/>
  <c r="H21" i="1"/>
  <c r="H20" i="1"/>
  <c r="H10" i="1"/>
  <c r="H11" i="1"/>
  <c r="H12" i="1"/>
  <c r="H13" i="1"/>
  <c r="H14" i="1"/>
  <c r="H15" i="1"/>
  <c r="H16" i="1"/>
  <c r="H17" i="1"/>
  <c r="H18" i="1"/>
  <c r="H19" i="1"/>
  <c r="H9" i="1"/>
  <c r="L109" i="1"/>
  <c r="L54" i="1"/>
  <c r="L50" i="1"/>
  <c r="L49" i="1"/>
  <c r="L48" i="1"/>
  <c r="L9" i="1"/>
  <c r="G109" i="1"/>
  <c r="G98" i="1"/>
  <c r="G91" i="1"/>
  <c r="G92" i="1"/>
  <c r="G93" i="1"/>
  <c r="G94" i="1"/>
  <c r="G71" i="1"/>
  <c r="G70" i="1"/>
  <c r="G63" i="1"/>
  <c r="G64" i="1"/>
  <c r="G65" i="1"/>
  <c r="G60" i="1"/>
  <c r="G59" i="1"/>
  <c r="G58" i="1"/>
  <c r="G57" i="1"/>
  <c r="G56" i="1"/>
  <c r="G55" i="1"/>
  <c r="G47" i="1"/>
  <c r="G44" i="1"/>
  <c r="G40" i="1"/>
  <c r="G38" i="1"/>
  <c r="G37" i="1"/>
  <c r="G36" i="1"/>
  <c r="G35" i="1"/>
  <c r="G34" i="1"/>
  <c r="G33" i="1"/>
  <c r="G32" i="1"/>
  <c r="G31" i="1"/>
  <c r="G28" i="1"/>
  <c r="G27" i="1"/>
  <c r="G26" i="1"/>
  <c r="G25" i="1"/>
  <c r="G24" i="1"/>
  <c r="G23" i="1"/>
  <c r="G22" i="1"/>
  <c r="G21" i="1"/>
  <c r="G10" i="1"/>
  <c r="G11" i="1"/>
  <c r="G12" i="1"/>
  <c r="G13" i="1"/>
  <c r="G14" i="1"/>
  <c r="G15" i="1"/>
  <c r="G16" i="1"/>
  <c r="G17" i="1"/>
  <c r="G18" i="1"/>
  <c r="G9" i="1"/>
</calcChain>
</file>

<file path=xl/sharedStrings.xml><?xml version="1.0" encoding="utf-8"?>
<sst xmlns="http://schemas.openxmlformats.org/spreadsheetml/2006/main" count="256" uniqueCount="234">
  <si>
    <t/>
  </si>
  <si>
    <t>Найменування</t>
  </si>
  <si>
    <t>Код бюджетної класифікації</t>
  </si>
  <si>
    <t>Загальний фонд</t>
  </si>
  <si>
    <t>Спеціальний фонд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</si>
  <si>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</si>
  <si>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</si>
  <si>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</si>
  <si>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</si>
  <si>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</si>
  <si>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</si>
  <si>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</si>
  <si>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</si>
  <si>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</si>
  <si>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</si>
  <si>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</si>
  <si>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</si>
  <si>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</si>
  <si>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</si>
  <si>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</si>
  <si>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</si>
  <si>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</si>
  <si>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</si>
  <si>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</si>
  <si>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</si>
  <si>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</si>
  <si>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</si>
  <si>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</si>
  <si>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</si>
  <si>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</si>
  <si>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</si>
  <si>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</si>
  <si>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</si>
  <si>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</si>
  <si>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</si>
  <si>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</si>
  <si>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</si>
  <si>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</si>
  <si>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</si>
  <si>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</si>
  <si>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</si>
  <si>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</si>
  <si>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</si>
  <si>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</si>
  <si>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</si>
  <si>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</si>
  <si>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</si>
  <si>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</si>
  <si>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</si>
  <si>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</si>
  <si>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</si>
  <si>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</si>
  <si>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</si>
  <si>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</si>
  <si>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</si>
  <si>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</si>
  <si>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</si>
  <si>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</si>
  <si>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</si>
  <si>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</si>
  <si>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</si>
  <si>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</si>
  <si>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</si>
  <si>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</si>
  <si>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</si>
  <si>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</si>
  <si>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</si>
  <si>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</si>
  <si>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</si>
  <si>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</si>
  <si>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</si>
  <si>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</si>
  <si>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</si>
  <si>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</si>
  <si>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</si>
  <si>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</si>
  <si>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</si>
  <si>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</si>
  <si>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</si>
  <si>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</si>
  <si>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</si>
  <si>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</si>
  <si>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</si>
  <si>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</si>
  <si>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</si>
  <si>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</si>
  <si>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</si>
  <si>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</si>
  <si>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</si>
  <si>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</si>
  <si>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</si>
  <si>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</si>
  <si>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</si>
  <si>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</si>
  <si>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</si>
  <si>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</si>
  <si>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</si>
  <si>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</si>
  <si>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</si>
  <si>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</si>
  <si>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</si>
  <si>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</si>
  <si>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</si>
  <si>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</si>
  <si>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</si>
  <si>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</si>
  <si>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Плата за встановлення земельного сервітуту</t>
  </si>
  <si>
    <t>21081700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</si>
  <si>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</si>
  <si>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</si>
  <si>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</si>
  <si>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</si>
  <si>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</si>
  <si>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</si>
  <si>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</si>
  <si>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</si>
  <si>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</si>
  <si>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</si>
  <si>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</si>
  <si>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</si>
  <si>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</si>
  <si>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</si>
  <si>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</si>
  <si>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</si>
  <si>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</si>
  <si>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</si>
  <si>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</si>
  <si>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</si>
  <si>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</si>
  <si>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</si>
  <si>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</si>
  <si>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</si>
  <si>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</si>
  <si>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</si>
  <si>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</si>
  <si>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</si>
  <si>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</si>
  <si>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</si>
  <si>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</si>
  <si>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</si>
  <si>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</si>
  <si>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</si>
  <si>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</si>
  <si>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</si>
  <si>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</si>
  <si>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</si>
  <si>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</si>
  <si>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</si>
  <si>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</si>
  <si>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</si>
  <si>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</si>
  <si>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</si>
  <si>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</si>
  <si>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</si>
  <si>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</si>
  <si>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</si>
  <si>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</si>
  <si>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</si>
  <si>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</si>
  <si>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</si>
  <si>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</si>
  <si>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</si>
  <si>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</si>
  <si>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</si>
  <si>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</si>
  <si>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</si>
  <si>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</si>
  <si>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</si>
  <si>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</si>
  <si>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</si>
  <si>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</si>
  <si>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</si>
  <si>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</si>
  <si>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</si>
  <si>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Освітня субвенція з державного бюджету місцевим бюджетам</t>
  </si>
  <si>
    <t>41033900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</si>
  <si>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</si>
  <si>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</si>
  <si>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</si>
  <si>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</si>
  <si>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</si>
  <si>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</si>
  <si>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</si>
  <si>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</si>
  <si>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</si>
  <si>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</si>
  <si>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</si>
  <si>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</si>
  <si>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</si>
  <si>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</si>
  <si>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</si>
  <si>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</si>
  <si>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грн.</t>
  </si>
  <si>
    <t>ІІ Видатки</t>
  </si>
  <si>
    <t>І Доходи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</si>
  <si>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</si>
  <si>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</si>
  <si>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</si>
  <si>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</si>
  <si>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та мистецтво</t>
  </si>
  <si>
    <t>Фізична культура та спорт</t>
  </si>
  <si>
    <t>Житлово-комунальне господарство</t>
  </si>
  <si>
    <t>Економічна діяльність</t>
  </si>
  <si>
    <t>Інша діяльність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</si>
  <si>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</si>
  <si>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іншим  бюджетам на здійснення програм та заходів за рахунок коштів місцевих бюджетів</t>
  </si>
  <si>
    <t>0100</t>
  </si>
  <si>
    <t>ІНФОРМАЦІЯ 
щодо  виконання бюджету Костянтинівської МТГ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</si>
  <si>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</si>
  <si>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</si>
  <si>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</si>
  <si>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41058400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</si>
  <si>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</si>
  <si>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</si>
  <si>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</si>
  <si>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</si>
  <si>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</si>
  <si>
    <t>Інші дотації з місцевого бюджету</t>
  </si>
  <si>
    <t>41040400</t>
  </si>
  <si>
    <t>В.о.начальника міського  фінансового управління</t>
  </si>
  <si>
    <t>Таїсія МОРГУНОВА</t>
  </si>
  <si>
    <t>Затверджено на 2023 рік</t>
  </si>
  <si>
    <t>Виконання річних планових призначень за відповідний період  2023 року ( % )</t>
  </si>
  <si>
    <t xml:space="preserve"> Темп росту 2023 року до відповідного періоду 2022 року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</si>
  <si>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</si>
  <si>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22130000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</si>
  <si>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</si>
  <si>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41021400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</si>
  <si>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</si>
  <si>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41050600</t>
  </si>
  <si>
    <t xml:space="preserve">  </t>
  </si>
  <si>
    <t>за січень - серпень 2023 року</t>
  </si>
  <si>
    <t>Виконано станом на 01.09.2022</t>
  </si>
  <si>
    <t>Виконано станом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</si>
</sst>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#,##0.0;\-#,##0.0"/>
  </numFmts>
  <fonts count="49" x14ac:knownFonts="1">
    <font>
      <sz val="8"/>
      <color rgb="FF000000"/>
      <name val="Tahoma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6"/>
      <color rgb="FF000000"/>
      <name val="Arial"/>
      <family val="2"/>
      <charset val="204"/>
    </font>
    <font>
      <sz val="8"/>
      <name val="Tahoma"/>
      <family val="2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6"/>
      <color rgb="FF000000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6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0"/>
      <name val="Arial"/>
      <charset val="204"/>
    </font>
    <font>
      <sz val="10"/>
      <name val="Arial"/>
    </font>
    <font>
      <sz val="8"/>
      <color rgb="FF000000"/>
      <name val="Tahoma"/>
    </font>
    <font>
      <sz val="6"/>
      <color rgb="FF000000"/>
      <name val="Times New Roman"/>
    </font>
    <font>
      <sz val="4"/>
      <color rgb="FF000000"/>
      <name val="Times New Roman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0">
    <xf numFmtId="0" fontId="0" fillId="0" borderId="0"/>
    <xf numFmtId="0" fontId="9" fillId="0" borderId="13"/>
    <xf numFmtId="0" fontId="3" fillId="0" borderId="13"/>
    <xf numFmtId="0" fontId="19" fillId="0" borderId="13"/>
    <xf numFmtId="0" fontId="20" fillId="4" borderId="13" applyNumberFormat="0" applyBorder="0" applyAlignment="0" applyProtection="0"/>
    <xf numFmtId="0" fontId="20" fillId="5" borderId="13" applyNumberFormat="0" applyBorder="0" applyAlignment="0" applyProtection="0"/>
    <xf numFmtId="0" fontId="20" fillId="6" borderId="13" applyNumberFormat="0" applyBorder="0" applyAlignment="0" applyProtection="0"/>
    <xf numFmtId="0" fontId="20" fillId="7" borderId="13" applyNumberFormat="0" applyBorder="0" applyAlignment="0" applyProtection="0"/>
    <xf numFmtId="0" fontId="20" fillId="8" borderId="13" applyNumberFormat="0" applyBorder="0" applyAlignment="0" applyProtection="0"/>
    <xf numFmtId="0" fontId="20" fillId="9" borderId="13" applyNumberFormat="0" applyBorder="0" applyAlignment="0" applyProtection="0"/>
    <xf numFmtId="0" fontId="20" fillId="4" borderId="13" applyNumberFormat="0" applyBorder="0" applyAlignment="0" applyProtection="0"/>
    <xf numFmtId="0" fontId="20" fillId="5" borderId="13" applyNumberFormat="0" applyBorder="0" applyAlignment="0" applyProtection="0"/>
    <xf numFmtId="0" fontId="20" fillId="6" borderId="13" applyNumberFormat="0" applyBorder="0" applyAlignment="0" applyProtection="0"/>
    <xf numFmtId="0" fontId="20" fillId="7" borderId="13" applyNumberFormat="0" applyBorder="0" applyAlignment="0" applyProtection="0"/>
    <xf numFmtId="0" fontId="20" fillId="8" borderId="13" applyNumberFormat="0" applyBorder="0" applyAlignment="0" applyProtection="0"/>
    <xf numFmtId="0" fontId="20" fillId="9" borderId="13" applyNumberFormat="0" applyBorder="0" applyAlignment="0" applyProtection="0"/>
    <xf numFmtId="0" fontId="20" fillId="10" borderId="13" applyNumberFormat="0" applyBorder="0" applyAlignment="0" applyProtection="0"/>
    <xf numFmtId="0" fontId="20" fillId="11" borderId="13" applyNumberFormat="0" applyBorder="0" applyAlignment="0" applyProtection="0"/>
    <xf numFmtId="0" fontId="20" fillId="12" borderId="13" applyNumberFormat="0" applyBorder="0" applyAlignment="0" applyProtection="0"/>
    <xf numFmtId="0" fontId="20" fillId="7" borderId="13" applyNumberFormat="0" applyBorder="0" applyAlignment="0" applyProtection="0"/>
    <xf numFmtId="0" fontId="20" fillId="10" borderId="13" applyNumberFormat="0" applyBorder="0" applyAlignment="0" applyProtection="0"/>
    <xf numFmtId="0" fontId="20" fillId="13" borderId="13" applyNumberFormat="0" applyBorder="0" applyAlignment="0" applyProtection="0"/>
    <xf numFmtId="0" fontId="20" fillId="10" borderId="13" applyNumberFormat="0" applyBorder="0" applyAlignment="0" applyProtection="0"/>
    <xf numFmtId="0" fontId="20" fillId="11" borderId="13" applyNumberFormat="0" applyBorder="0" applyAlignment="0" applyProtection="0"/>
    <xf numFmtId="0" fontId="20" fillId="12" borderId="13" applyNumberFormat="0" applyBorder="0" applyAlignment="0" applyProtection="0"/>
    <xf numFmtId="0" fontId="20" fillId="7" borderId="13" applyNumberFormat="0" applyBorder="0" applyAlignment="0" applyProtection="0"/>
    <xf numFmtId="0" fontId="20" fillId="10" borderId="13" applyNumberFormat="0" applyBorder="0" applyAlignment="0" applyProtection="0"/>
    <xf numFmtId="0" fontId="20" fillId="13" borderId="13" applyNumberFormat="0" applyBorder="0" applyAlignment="0" applyProtection="0"/>
    <xf numFmtId="0" fontId="21" fillId="14" borderId="13" applyNumberFormat="0" applyBorder="0" applyAlignment="0" applyProtection="0"/>
    <xf numFmtId="0" fontId="21" fillId="11" borderId="13" applyNumberFormat="0" applyBorder="0" applyAlignment="0" applyProtection="0"/>
    <xf numFmtId="0" fontId="21" fillId="12" borderId="13" applyNumberFormat="0" applyBorder="0" applyAlignment="0" applyProtection="0"/>
    <xf numFmtId="0" fontId="21" fillId="15" borderId="13" applyNumberFormat="0" applyBorder="0" applyAlignment="0" applyProtection="0"/>
    <xf numFmtId="0" fontId="21" fillId="16" borderId="13" applyNumberFormat="0" applyBorder="0" applyAlignment="0" applyProtection="0"/>
    <xf numFmtId="0" fontId="21" fillId="17" borderId="13" applyNumberFormat="0" applyBorder="0" applyAlignment="0" applyProtection="0"/>
    <xf numFmtId="0" fontId="21" fillId="14" borderId="13" applyNumberFormat="0" applyBorder="0" applyAlignment="0" applyProtection="0"/>
    <xf numFmtId="0" fontId="21" fillId="11" borderId="13" applyNumberFormat="0" applyBorder="0" applyAlignment="0" applyProtection="0"/>
    <xf numFmtId="0" fontId="21" fillId="12" borderId="13" applyNumberFormat="0" applyBorder="0" applyAlignment="0" applyProtection="0"/>
    <xf numFmtId="0" fontId="21" fillId="15" borderId="13" applyNumberFormat="0" applyBorder="0" applyAlignment="0" applyProtection="0"/>
    <xf numFmtId="0" fontId="21" fillId="16" borderId="13" applyNumberFormat="0" applyBorder="0" applyAlignment="0" applyProtection="0"/>
    <xf numFmtId="0" fontId="21" fillId="17" borderId="13" applyNumberFormat="0" applyBorder="0" applyAlignment="0" applyProtection="0"/>
    <xf numFmtId="0" fontId="22" fillId="0" borderId="13"/>
    <xf numFmtId="0" fontId="21" fillId="18" borderId="13" applyNumberFormat="0" applyBorder="0" applyAlignment="0" applyProtection="0"/>
    <xf numFmtId="0" fontId="21" fillId="19" borderId="13" applyNumberFormat="0" applyBorder="0" applyAlignment="0" applyProtection="0"/>
    <xf numFmtId="0" fontId="21" fillId="20" borderId="13" applyNumberFormat="0" applyBorder="0" applyAlignment="0" applyProtection="0"/>
    <xf numFmtId="0" fontId="21" fillId="15" borderId="13" applyNumberFormat="0" applyBorder="0" applyAlignment="0" applyProtection="0"/>
    <xf numFmtId="0" fontId="21" fillId="16" borderId="13" applyNumberFormat="0" applyBorder="0" applyAlignment="0" applyProtection="0"/>
    <xf numFmtId="0" fontId="21" fillId="21" borderId="13" applyNumberFormat="0" applyBorder="0" applyAlignment="0" applyProtection="0"/>
    <xf numFmtId="0" fontId="23" fillId="9" borderId="25" applyNumberFormat="0" applyAlignment="0" applyProtection="0"/>
    <xf numFmtId="0" fontId="24" fillId="6" borderId="13" applyNumberFormat="0" applyBorder="0" applyAlignment="0" applyProtection="0"/>
    <xf numFmtId="0" fontId="25" fillId="0" borderId="26" applyNumberFormat="0" applyFill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13" applyNumberFormat="0" applyFill="0" applyBorder="0" applyAlignment="0" applyProtection="0"/>
    <xf numFmtId="0" fontId="28" fillId="0" borderId="13"/>
    <xf numFmtId="0" fontId="29" fillId="0" borderId="13"/>
    <xf numFmtId="0" fontId="30" fillId="0" borderId="29" applyNumberFormat="0" applyFill="0" applyAlignment="0" applyProtection="0"/>
    <xf numFmtId="0" fontId="31" fillId="22" borderId="30" applyNumberFormat="0" applyAlignment="0" applyProtection="0"/>
    <xf numFmtId="0" fontId="32" fillId="0" borderId="13" applyNumberFormat="0" applyFill="0" applyBorder="0" applyAlignment="0" applyProtection="0"/>
    <xf numFmtId="0" fontId="33" fillId="23" borderId="25" applyNumberFormat="0" applyAlignment="0" applyProtection="0"/>
    <xf numFmtId="0" fontId="34" fillId="0" borderId="13"/>
    <xf numFmtId="0" fontId="35" fillId="0" borderId="31" applyNumberFormat="0" applyFill="0" applyAlignment="0" applyProtection="0"/>
    <xf numFmtId="0" fontId="36" fillId="5" borderId="13" applyNumberFormat="0" applyBorder="0" applyAlignment="0" applyProtection="0"/>
    <xf numFmtId="0" fontId="20" fillId="24" borderId="32" applyNumberFormat="0" applyFont="0" applyAlignment="0" applyProtection="0"/>
    <xf numFmtId="0" fontId="19" fillId="24" borderId="32" applyNumberFormat="0" applyFont="0" applyAlignment="0" applyProtection="0"/>
    <xf numFmtId="0" fontId="37" fillId="23" borderId="33" applyNumberFormat="0" applyAlignment="0" applyProtection="0"/>
    <xf numFmtId="0" fontId="38" fillId="25" borderId="13" applyNumberFormat="0" applyBorder="0" applyAlignment="0" applyProtection="0"/>
    <xf numFmtId="0" fontId="39" fillId="0" borderId="13"/>
    <xf numFmtId="0" fontId="40" fillId="0" borderId="13" applyNumberFormat="0" applyFill="0" applyBorder="0" applyAlignment="0" applyProtection="0"/>
    <xf numFmtId="0" fontId="41" fillId="0" borderId="13" applyNumberFormat="0" applyFill="0" applyBorder="0" applyAlignment="0" applyProtection="0"/>
    <xf numFmtId="0" fontId="2" fillId="0" borderId="13"/>
    <xf numFmtId="0" fontId="44" fillId="0" borderId="13"/>
    <xf numFmtId="0" fontId="45" fillId="0" borderId="13"/>
    <xf numFmtId="0" fontId="44" fillId="24" borderId="32" applyNumberFormat="0" applyFont="0" applyAlignment="0" applyProtection="0"/>
    <xf numFmtId="0" fontId="1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</cellStyleXfs>
  <cellXfs count="128">
    <xf numFmtId="0" fontId="0" fillId="0" borderId="0" xfId="0" applyFill="1" applyAlignment="1">
      <alignment horizontal="left" vertical="top" wrapText="1"/>
    </xf>
    <xf numFmtId="165" fontId="5" fillId="2" borderId="1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wrapText="1"/>
    </xf>
    <xf numFmtId="0" fontId="11" fillId="2" borderId="0" xfId="0" applyFont="1" applyFill="1" applyAlignment="1">
      <alignment horizontal="left" vertical="top" wrapText="1"/>
    </xf>
    <xf numFmtId="165" fontId="5" fillId="2" borderId="16" xfId="0" applyNumberFormat="1" applyFont="1" applyFill="1" applyBorder="1" applyAlignment="1">
      <alignment horizontal="right" vertical="center" wrapText="1"/>
    </xf>
    <xf numFmtId="165" fontId="5" fillId="2" borderId="20" xfId="0" applyNumberFormat="1" applyFont="1" applyFill="1" applyBorder="1" applyAlignment="1">
      <alignment horizontal="right" vertical="center" wrapText="1"/>
    </xf>
    <xf numFmtId="0" fontId="13" fillId="2" borderId="20" xfId="0" applyFont="1" applyFill="1" applyBorder="1" applyAlignment="1">
      <alignment horizontal="center" vertical="top" wrapText="1"/>
    </xf>
    <xf numFmtId="49" fontId="13" fillId="2" borderId="20" xfId="0" applyNumberFormat="1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165" fontId="5" fillId="2" borderId="10" xfId="0" applyNumberFormat="1" applyFont="1" applyFill="1" applyBorder="1" applyAlignment="1">
      <alignment horizontal="right" vertical="center" wrapText="1"/>
    </xf>
    <xf numFmtId="166" fontId="5" fillId="2" borderId="12" xfId="0" applyNumberFormat="1" applyFont="1" applyFill="1" applyBorder="1" applyAlignment="1">
      <alignment horizontal="right" vertical="center" wrapText="1"/>
    </xf>
    <xf numFmtId="166" fontId="5" fillId="2" borderId="10" xfId="0" applyNumberFormat="1" applyFont="1" applyFill="1" applyBorder="1" applyAlignment="1">
      <alignment horizontal="right" vertical="center" wrapText="1"/>
    </xf>
    <xf numFmtId="166" fontId="5" fillId="2" borderId="16" xfId="0" applyNumberFormat="1" applyFont="1" applyFill="1" applyBorder="1" applyAlignment="1">
      <alignment horizontal="right" vertical="center" wrapText="1"/>
    </xf>
    <xf numFmtId="166" fontId="5" fillId="2" borderId="20" xfId="0" applyNumberFormat="1" applyFont="1" applyFill="1" applyBorder="1" applyAlignment="1">
      <alignment horizontal="right" vertical="center" wrapText="1"/>
    </xf>
    <xf numFmtId="0" fontId="12" fillId="2" borderId="20" xfId="0" applyFont="1" applyFill="1" applyBorder="1" applyAlignment="1">
      <alignment horizontal="left" vertical="center" wrapText="1"/>
    </xf>
    <xf numFmtId="166" fontId="12" fillId="2" borderId="20" xfId="0" applyNumberFormat="1" applyFont="1" applyFill="1" applyBorder="1" applyAlignment="1">
      <alignment horizontal="right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top" wrapText="1"/>
    </xf>
    <xf numFmtId="0" fontId="8" fillId="2" borderId="23" xfId="0" applyFont="1" applyFill="1" applyBorder="1" applyAlignment="1">
      <alignment horizontal="center" vertical="center" wrapText="1"/>
    </xf>
    <xf numFmtId="165" fontId="7" fillId="2" borderId="23" xfId="0" applyNumberFormat="1" applyFont="1" applyFill="1" applyBorder="1" applyAlignment="1">
      <alignment horizontal="right" vertical="center" wrapText="1"/>
    </xf>
    <xf numFmtId="166" fontId="7" fillId="2" borderId="23" xfId="0" applyNumberFormat="1" applyFont="1" applyFill="1" applyBorder="1" applyAlignment="1">
      <alignment horizontal="righ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left" vertical="top" wrapText="1"/>
    </xf>
    <xf numFmtId="0" fontId="8" fillId="2" borderId="12" xfId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right" vertical="center" wrapText="1"/>
    </xf>
    <xf numFmtId="166" fontId="10" fillId="2" borderId="2" xfId="0" applyNumberFormat="1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166" fontId="5" fillId="2" borderId="0" xfId="0" applyNumberFormat="1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166" fontId="18" fillId="2" borderId="0" xfId="0" applyNumberFormat="1" applyFont="1" applyFill="1" applyAlignment="1">
      <alignment horizontal="left" vertical="top" wrapText="1"/>
    </xf>
    <xf numFmtId="165" fontId="5" fillId="2" borderId="15" xfId="0" applyNumberFormat="1" applyFont="1" applyFill="1" applyBorder="1" applyAlignment="1">
      <alignment horizontal="right" vertical="center" wrapText="1"/>
    </xf>
    <xf numFmtId="0" fontId="15" fillId="2" borderId="14" xfId="0" applyFont="1" applyFill="1" applyBorder="1" applyAlignment="1">
      <alignment horizontal="center" vertical="center" wrapText="1"/>
    </xf>
    <xf numFmtId="165" fontId="42" fillId="3" borderId="12" xfId="0" applyNumberFormat="1" applyFont="1" applyFill="1" applyBorder="1" applyAlignment="1">
      <alignment horizontal="right" vertical="center" wrapText="1"/>
    </xf>
    <xf numFmtId="165" fontId="5" fillId="2" borderId="14" xfId="0" applyNumberFormat="1" applyFont="1" applyFill="1" applyBorder="1" applyAlignment="1">
      <alignment horizontal="right" vertical="center" wrapText="1"/>
    </xf>
    <xf numFmtId="166" fontId="5" fillId="2" borderId="18" xfId="0" applyNumberFormat="1" applyFont="1" applyFill="1" applyBorder="1" applyAlignment="1">
      <alignment horizontal="right" vertical="center" wrapText="1"/>
    </xf>
    <xf numFmtId="165" fontId="5" fillId="2" borderId="18" xfId="0" applyNumberFormat="1" applyFont="1" applyFill="1" applyBorder="1" applyAlignment="1">
      <alignment horizontal="right" vertical="center" wrapText="1"/>
    </xf>
    <xf numFmtId="0" fontId="18" fillId="2" borderId="20" xfId="0" applyFont="1" applyFill="1" applyBorder="1" applyAlignment="1">
      <alignment horizontal="left" vertical="top" wrapText="1"/>
    </xf>
    <xf numFmtId="166" fontId="18" fillId="2" borderId="20" xfId="0" applyNumberFormat="1" applyFont="1" applyFill="1" applyBorder="1" applyAlignment="1">
      <alignment horizontal="left" vertical="top" wrapText="1"/>
    </xf>
    <xf numFmtId="0" fontId="43" fillId="3" borderId="12" xfId="0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right" vertical="center" wrapText="1"/>
    </xf>
    <xf numFmtId="165" fontId="7" fillId="3" borderId="12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top"/>
    </xf>
    <xf numFmtId="0" fontId="15" fillId="2" borderId="14" xfId="0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4" fontId="12" fillId="0" borderId="20" xfId="70" applyNumberFormat="1" applyFont="1" applyFill="1" applyBorder="1" applyAlignment="1">
      <alignment vertical="center"/>
    </xf>
    <xf numFmtId="166" fontId="5" fillId="0" borderId="20" xfId="0" applyNumberFormat="1" applyFont="1" applyFill="1" applyBorder="1" applyAlignment="1">
      <alignment horizontal="right" vertical="center" wrapText="1"/>
    </xf>
    <xf numFmtId="165" fontId="5" fillId="0" borderId="20" xfId="0" applyNumberFormat="1" applyFont="1" applyFill="1" applyBorder="1" applyAlignment="1">
      <alignment horizontal="right" vertical="center" wrapText="1"/>
    </xf>
    <xf numFmtId="165" fontId="7" fillId="0" borderId="12" xfId="0" applyNumberFormat="1" applyFont="1" applyFill="1" applyBorder="1" applyAlignment="1">
      <alignment horizontal="right" vertical="center" wrapText="1"/>
    </xf>
    <xf numFmtId="166" fontId="7" fillId="0" borderId="24" xfId="0" applyNumberFormat="1" applyFont="1" applyFill="1" applyBorder="1" applyAlignment="1">
      <alignment horizontal="right" vertical="center" wrapText="1"/>
    </xf>
    <xf numFmtId="165" fontId="7" fillId="0" borderId="24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top" wrapText="1"/>
    </xf>
    <xf numFmtId="166" fontId="5" fillId="0" borderId="20" xfId="0" applyNumberFormat="1" applyFont="1" applyFill="1" applyBorder="1" applyAlignment="1">
      <alignment horizontal="left" vertical="top" wrapText="1"/>
    </xf>
    <xf numFmtId="2" fontId="5" fillId="0" borderId="20" xfId="0" applyNumberFormat="1" applyFont="1" applyFill="1" applyBorder="1" applyAlignment="1">
      <alignment vertical="center" wrapText="1"/>
    </xf>
    <xf numFmtId="165" fontId="47" fillId="3" borderId="12" xfId="74" applyNumberFormat="1" applyFont="1" applyFill="1" applyBorder="1" applyAlignment="1">
      <alignment horizontal="right" vertical="center" wrapText="1"/>
    </xf>
    <xf numFmtId="165" fontId="47" fillId="3" borderId="12" xfId="76" applyNumberFormat="1" applyFont="1" applyFill="1" applyBorder="1" applyAlignment="1">
      <alignment horizontal="right" vertical="center" wrapText="1"/>
    </xf>
    <xf numFmtId="165" fontId="47" fillId="3" borderId="12" xfId="77" applyNumberFormat="1" applyFont="1" applyFill="1" applyBorder="1" applyAlignment="1">
      <alignment horizontal="right" vertical="center" wrapText="1"/>
    </xf>
    <xf numFmtId="165" fontId="47" fillId="3" borderId="12" xfId="78" applyNumberFormat="1" applyFont="1" applyFill="1" applyBorder="1" applyAlignment="1">
      <alignment horizontal="right" vertical="center" wrapText="1"/>
    </xf>
    <xf numFmtId="165" fontId="47" fillId="3" borderId="12" xfId="85" applyNumberFormat="1" applyFont="1" applyFill="1" applyBorder="1" applyAlignment="1">
      <alignment horizontal="right" vertical="center" wrapText="1"/>
    </xf>
    <xf numFmtId="165" fontId="47" fillId="3" borderId="12" xfId="87" applyNumberFormat="1" applyFont="1" applyFill="1" applyBorder="1" applyAlignment="1">
      <alignment horizontal="right" vertical="center" wrapText="1"/>
    </xf>
    <xf numFmtId="165" fontId="47" fillId="3" borderId="12" xfId="88" applyNumberFormat="1" applyFont="1" applyFill="1" applyBorder="1" applyAlignment="1">
      <alignment horizontal="right" vertical="center" wrapText="1"/>
    </xf>
    <xf numFmtId="165" fontId="47" fillId="3" borderId="12" xfId="89" applyNumberFormat="1" applyFont="1" applyFill="1" applyBorder="1" applyAlignment="1">
      <alignment horizontal="right" vertical="center" wrapText="1"/>
    </xf>
    <xf numFmtId="165" fontId="48" fillId="3" borderId="12" xfId="99" applyNumberFormat="1" applyFont="1" applyFill="1" applyBorder="1" applyAlignment="1">
      <alignment horizontal="right" vertical="center" wrapText="1"/>
    </xf>
    <xf numFmtId="165" fontId="47" fillId="3" borderId="16" xfId="76" applyNumberFormat="1" applyFont="1" applyFill="1" applyBorder="1" applyAlignment="1">
      <alignment horizontal="right" vertical="center" wrapText="1"/>
    </xf>
    <xf numFmtId="165" fontId="47" fillId="3" borderId="18" xfId="76" applyNumberFormat="1" applyFont="1" applyFill="1" applyBorder="1" applyAlignment="1">
      <alignment horizontal="right" vertical="center" wrapText="1"/>
    </xf>
    <xf numFmtId="165" fontId="47" fillId="3" borderId="20" xfId="76" applyNumberFormat="1" applyFont="1" applyFill="1" applyBorder="1" applyAlignment="1">
      <alignment horizontal="right" vertical="center" wrapText="1"/>
    </xf>
    <xf numFmtId="165" fontId="47" fillId="3" borderId="16" xfId="83" applyNumberFormat="1" applyFont="1" applyFill="1" applyBorder="1" applyAlignment="1">
      <alignment horizontal="right" vertical="center" wrapText="1"/>
    </xf>
    <xf numFmtId="165" fontId="47" fillId="3" borderId="16" xfId="84" applyNumberFormat="1" applyFont="1" applyFill="1" applyBorder="1" applyAlignment="1">
      <alignment horizontal="right" vertical="center" wrapText="1"/>
    </xf>
    <xf numFmtId="165" fontId="47" fillId="3" borderId="18" xfId="83" applyNumberFormat="1" applyFont="1" applyFill="1" applyBorder="1" applyAlignment="1">
      <alignment horizontal="right" vertical="center" wrapText="1"/>
    </xf>
    <xf numFmtId="165" fontId="47" fillId="3" borderId="18" xfId="84" applyNumberFormat="1" applyFont="1" applyFill="1" applyBorder="1" applyAlignment="1">
      <alignment horizontal="right" vertical="center" wrapText="1"/>
    </xf>
    <xf numFmtId="165" fontId="47" fillId="3" borderId="16" xfId="77" applyNumberFormat="1" applyFont="1" applyFill="1" applyBorder="1" applyAlignment="1">
      <alignment horizontal="right" vertical="center" wrapText="1"/>
    </xf>
    <xf numFmtId="165" fontId="47" fillId="3" borderId="18" xfId="77" applyNumberFormat="1" applyFont="1" applyFill="1" applyBorder="1" applyAlignment="1">
      <alignment horizontal="right" vertical="center" wrapText="1"/>
    </xf>
    <xf numFmtId="165" fontId="47" fillId="3" borderId="20" xfId="77" applyNumberFormat="1" applyFont="1" applyFill="1" applyBorder="1" applyAlignment="1">
      <alignment horizontal="right" vertical="center" wrapText="1"/>
    </xf>
    <xf numFmtId="165" fontId="7" fillId="3" borderId="12" xfId="82" applyNumberFormat="1" applyFont="1" applyFill="1" applyBorder="1" applyAlignment="1">
      <alignment horizontal="right" vertical="center" wrapText="1"/>
    </xf>
    <xf numFmtId="165" fontId="7" fillId="2" borderId="16" xfId="0" applyNumberFormat="1" applyFont="1" applyFill="1" applyBorder="1" applyAlignment="1">
      <alignment horizontal="right" vertical="center" wrapText="1"/>
    </xf>
    <xf numFmtId="165" fontId="47" fillId="3" borderId="16" xfId="78" applyNumberFormat="1" applyFont="1" applyFill="1" applyBorder="1" applyAlignment="1">
      <alignment horizontal="right" vertical="center" wrapText="1"/>
    </xf>
    <xf numFmtId="165" fontId="47" fillId="3" borderId="18" xfId="78" applyNumberFormat="1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right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top" wrapText="1"/>
    </xf>
    <xf numFmtId="0" fontId="13" fillId="2" borderId="21" xfId="0" applyFont="1" applyFill="1" applyBorder="1" applyAlignment="1">
      <alignment vertical="top" wrapText="1"/>
    </xf>
    <xf numFmtId="0" fontId="13" fillId="2" borderId="22" xfId="0" applyFont="1" applyFill="1" applyBorder="1" applyAlignment="1">
      <alignment vertical="top" wrapText="1"/>
    </xf>
    <xf numFmtId="0" fontId="8" fillId="2" borderId="24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3" fillId="2" borderId="21" xfId="0" applyFont="1" applyFill="1" applyBorder="1" applyAlignment="1">
      <alignment horizontal="left" wrapText="1"/>
    </xf>
    <xf numFmtId="0" fontId="13" fillId="2" borderId="22" xfId="0" applyFont="1" applyFill="1" applyBorder="1" applyAlignment="1">
      <alignment horizontal="left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6" fillId="26" borderId="3" xfId="0" applyFont="1" applyFill="1" applyBorder="1" applyAlignment="1">
      <alignment horizontal="center" vertical="center" wrapText="1"/>
    </xf>
    <xf numFmtId="0" fontId="16" fillId="26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17" xfId="0" applyNumberFormat="1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00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20% – Акцентування1" xfId="10"/>
    <cellStyle name="20% – Акцентування2" xfId="11"/>
    <cellStyle name="20% – Акцентування3" xfId="12"/>
    <cellStyle name="20% – Акцентування4" xfId="13"/>
    <cellStyle name="20% – Акцентування5" xfId="14"/>
    <cellStyle name="20% – Акцентування6" xfId="15"/>
    <cellStyle name="40% — акцент1" xfId="16"/>
    <cellStyle name="40% — акцент2" xfId="17"/>
    <cellStyle name="40% — акцент3" xfId="18"/>
    <cellStyle name="40% — акцент4" xfId="19"/>
    <cellStyle name="40% — акцент5" xfId="20"/>
    <cellStyle name="40% — акцент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60% – Акцентування1" xfId="34"/>
    <cellStyle name="60% – Акцентування2" xfId="35"/>
    <cellStyle name="60% – Акцентування3" xfId="36"/>
    <cellStyle name="60% – Акцентування4" xfId="37"/>
    <cellStyle name="60% – Акцентування5" xfId="38"/>
    <cellStyle name="60% – Акцентування6" xfId="39"/>
    <cellStyle name="Normal_Доходи" xfId="40"/>
    <cellStyle name="Акцентування1" xfId="41"/>
    <cellStyle name="Акцентування2" xfId="42"/>
    <cellStyle name="Акцентування3" xfId="43"/>
    <cellStyle name="Акцентування4" xfId="44"/>
    <cellStyle name="Акцентування5" xfId="45"/>
    <cellStyle name="Акцентування6" xfId="46"/>
    <cellStyle name="Ввід" xfId="47"/>
    <cellStyle name="Добре" xfId="48"/>
    <cellStyle name="Заголовок 1 2" xfId="49"/>
    <cellStyle name="Заголовок 2 2" xfId="50"/>
    <cellStyle name="Заголовок 3 2" xfId="51"/>
    <cellStyle name="Заголовок 4 2" xfId="52"/>
    <cellStyle name="Звичайний 2" xfId="53"/>
    <cellStyle name="Звичайний 2 2" xfId="71"/>
    <cellStyle name="Звичайний 3" xfId="54"/>
    <cellStyle name="Зв'язана клітинка" xfId="55"/>
    <cellStyle name="Контрольна клітинка" xfId="56"/>
    <cellStyle name="Назва" xfId="57"/>
    <cellStyle name="Обчислення" xfId="58"/>
    <cellStyle name="Обычный" xfId="0" builtinId="0"/>
    <cellStyle name="Обычный 10" xfId="1"/>
    <cellStyle name="Обычный 11" xfId="77"/>
    <cellStyle name="Обычный 12" xfId="78"/>
    <cellStyle name="Обычный 13" xfId="79"/>
    <cellStyle name="Обычный 14" xfId="80"/>
    <cellStyle name="Обычный 15" xfId="81"/>
    <cellStyle name="Обычный 16" xfId="82"/>
    <cellStyle name="Обычный 17" xfId="83"/>
    <cellStyle name="Обычный 18" xfId="84"/>
    <cellStyle name="Обычный 19" xfId="85"/>
    <cellStyle name="Обычный 2" xfId="3"/>
    <cellStyle name="Обычный 2 2" xfId="70"/>
    <cellStyle name="Обычный 20" xfId="86"/>
    <cellStyle name="Обычный 21" xfId="87"/>
    <cellStyle name="Обычный 22" xfId="88"/>
    <cellStyle name="Обычный 23" xfId="89"/>
    <cellStyle name="Обычный 24" xfId="90"/>
    <cellStyle name="Обычный 25" xfId="91"/>
    <cellStyle name="Обычный 26" xfId="92"/>
    <cellStyle name="Обычный 27" xfId="93"/>
    <cellStyle name="Обычный 28" xfId="94"/>
    <cellStyle name="Обычный 29" xfId="95"/>
    <cellStyle name="Обычный 3" xfId="59"/>
    <cellStyle name="Обычный 30" xfId="96"/>
    <cellStyle name="Обычный 31" xfId="97"/>
    <cellStyle name="Обычный 32" xfId="98"/>
    <cellStyle name="Обычный 33" xfId="99"/>
    <cellStyle name="Обычный 4" xfId="2"/>
    <cellStyle name="Обычный 5" xfId="69"/>
    <cellStyle name="Обычный 6" xfId="73"/>
    <cellStyle name="Обычный 7" xfId="74"/>
    <cellStyle name="Обычный 8" xfId="75"/>
    <cellStyle name="Обычный 9" xfId="76"/>
    <cellStyle name="Підсумок" xfId="60"/>
    <cellStyle name="Поганий" xfId="61"/>
    <cellStyle name="Примечание 2" xfId="62"/>
    <cellStyle name="Примітка" xfId="63"/>
    <cellStyle name="Примітка 2" xfId="72"/>
    <cellStyle name="Результат" xfId="64"/>
    <cellStyle name="Середній" xfId="65"/>
    <cellStyle name="Стиль 1" xfId="66"/>
    <cellStyle name="Текст попередження" xfId="67"/>
    <cellStyle name="Текст пояснення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view="pageBreakPreview" zoomScale="130" zoomScaleNormal="100" zoomScaleSheetLayoutView="130" workbookViewId="0">
      <pane xSplit="3" ySplit="7" topLeftCell="D107" activePane="bottomRight" state="frozen"/>
      <selection pane="topRight" activeCell="D1" sqref="D1"/>
      <selection pane="bottomLeft" activeCell="A8" sqref="A8"/>
      <selection pane="bottomRight" activeCell="E108" sqref="E108"/>
    </sheetView>
  </sheetViews>
  <sheetFormatPr defaultRowHeight="10.199999999999999" x14ac:dyDescent="0.2"/>
  <cols>
    <col min="1" max="1" width="12" style="9" customWidth="1"/>
    <col min="2" max="2" width="42" style="9" customWidth="1"/>
    <col min="3" max="3" width="10.28515625" style="9" customWidth="1"/>
    <col min="4" max="4" width="10.28515625" style="40" customWidth="1"/>
    <col min="5" max="6" width="12" style="40" customWidth="1"/>
    <col min="7" max="7" width="12" style="41" customWidth="1"/>
    <col min="8" max="11" width="12" style="40" customWidth="1"/>
    <col min="12" max="12" width="12" style="41" customWidth="1"/>
    <col min="13" max="13" width="12" style="40" customWidth="1"/>
    <col min="14" max="16384" width="9.140625" style="9"/>
  </cols>
  <sheetData>
    <row r="1" spans="1:13" ht="30.45" customHeight="1" x14ac:dyDescent="0.2">
      <c r="A1" s="110" t="s">
        <v>207</v>
      </c>
      <c r="B1" s="110"/>
      <c r="C1" s="110"/>
      <c r="D1" s="111"/>
      <c r="E1" s="110"/>
      <c r="F1" s="110"/>
      <c r="G1" s="111"/>
      <c r="H1" s="111"/>
      <c r="I1" s="111"/>
      <c r="J1" s="110"/>
      <c r="K1" s="110"/>
      <c r="L1" s="110"/>
      <c r="M1" s="110"/>
    </row>
    <row r="2" spans="1:13" ht="25.65" customHeight="1" x14ac:dyDescent="0.2">
      <c r="A2" s="112" t="s">
        <v>231</v>
      </c>
      <c r="B2" s="112"/>
      <c r="C2" s="112"/>
      <c r="D2" s="113"/>
      <c r="E2" s="112"/>
      <c r="F2" s="112"/>
      <c r="G2" s="113"/>
      <c r="H2" s="113"/>
      <c r="I2" s="113"/>
      <c r="J2" s="112"/>
      <c r="K2" s="112"/>
      <c r="L2" s="112"/>
      <c r="M2" s="112"/>
    </row>
    <row r="3" spans="1:13" ht="12.15" customHeight="1" x14ac:dyDescent="0.2">
      <c r="A3" s="114"/>
      <c r="B3" s="114"/>
      <c r="C3" s="114"/>
      <c r="D3" s="115"/>
      <c r="E3" s="114"/>
      <c r="F3" s="114"/>
      <c r="G3" s="115"/>
      <c r="H3" s="115"/>
      <c r="I3" s="115"/>
      <c r="J3" s="114"/>
      <c r="K3" s="114"/>
      <c r="L3" s="33" t="s">
        <v>0</v>
      </c>
      <c r="M3" s="2" t="s">
        <v>192</v>
      </c>
    </row>
    <row r="4" spans="1:13" ht="13.65" customHeight="1" x14ac:dyDescent="0.2">
      <c r="A4" s="116" t="s">
        <v>1</v>
      </c>
      <c r="B4" s="116"/>
      <c r="C4" s="117" t="s">
        <v>2</v>
      </c>
      <c r="D4" s="124" t="s">
        <v>3</v>
      </c>
      <c r="E4" s="125"/>
      <c r="F4" s="125"/>
      <c r="G4" s="125"/>
      <c r="H4" s="126"/>
      <c r="I4" s="124" t="s">
        <v>4</v>
      </c>
      <c r="J4" s="125"/>
      <c r="K4" s="125"/>
      <c r="L4" s="125"/>
      <c r="M4" s="126"/>
    </row>
    <row r="5" spans="1:13" ht="13.65" customHeight="1" x14ac:dyDescent="0.2">
      <c r="A5" s="116"/>
      <c r="B5" s="116"/>
      <c r="C5" s="117"/>
      <c r="D5" s="118" t="s">
        <v>232</v>
      </c>
      <c r="E5" s="118" t="s">
        <v>221</v>
      </c>
      <c r="F5" s="118" t="s">
        <v>233</v>
      </c>
      <c r="G5" s="121" t="s">
        <v>222</v>
      </c>
      <c r="H5" s="118" t="s">
        <v>223</v>
      </c>
      <c r="I5" s="118" t="s">
        <v>232</v>
      </c>
      <c r="J5" s="118" t="s">
        <v>221</v>
      </c>
      <c r="K5" s="118" t="s">
        <v>233</v>
      </c>
      <c r="L5" s="121" t="s">
        <v>222</v>
      </c>
      <c r="M5" s="118" t="s">
        <v>223</v>
      </c>
    </row>
    <row r="6" spans="1:13" ht="13.65" customHeight="1" x14ac:dyDescent="0.2">
      <c r="A6" s="116"/>
      <c r="B6" s="116"/>
      <c r="C6" s="117"/>
      <c r="D6" s="119"/>
      <c r="E6" s="119"/>
      <c r="F6" s="119"/>
      <c r="G6" s="122"/>
      <c r="H6" s="119"/>
      <c r="I6" s="119"/>
      <c r="J6" s="119"/>
      <c r="K6" s="119"/>
      <c r="L6" s="122"/>
      <c r="M6" s="119"/>
    </row>
    <row r="7" spans="1:13" ht="48" customHeight="1" x14ac:dyDescent="0.2">
      <c r="A7" s="116"/>
      <c r="B7" s="116"/>
      <c r="C7" s="117"/>
      <c r="D7" s="120"/>
      <c r="E7" s="120"/>
      <c r="F7" s="120"/>
      <c r="G7" s="123"/>
      <c r="H7" s="120"/>
      <c r="I7" s="120"/>
      <c r="J7" s="120"/>
      <c r="K7" s="120"/>
      <c r="L7" s="123"/>
      <c r="M7" s="120"/>
    </row>
    <row r="8" spans="1:13" ht="13.65" customHeight="1" x14ac:dyDescent="0.2">
      <c r="A8" s="127" t="s">
        <v>194</v>
      </c>
      <c r="B8" s="127"/>
      <c r="C8" s="24"/>
      <c r="D8" s="34"/>
      <c r="E8" s="34"/>
      <c r="F8" s="34"/>
      <c r="G8" s="35"/>
      <c r="H8" s="36"/>
      <c r="I8" s="34"/>
      <c r="J8" s="34"/>
      <c r="K8" s="34"/>
      <c r="L8" s="37"/>
      <c r="M8" s="34"/>
    </row>
    <row r="9" spans="1:13" ht="11.7" customHeight="1" x14ac:dyDescent="0.2">
      <c r="A9" s="108" t="s">
        <v>5</v>
      </c>
      <c r="B9" s="108"/>
      <c r="C9" s="30" t="s">
        <v>6</v>
      </c>
      <c r="D9" s="66">
        <v>167268813.56999999</v>
      </c>
      <c r="E9" s="66">
        <v>604785633</v>
      </c>
      <c r="F9" s="66">
        <v>652641062.97000003</v>
      </c>
      <c r="G9" s="11">
        <f>F9/E9*100</f>
        <v>107.91279212976939</v>
      </c>
      <c r="H9" s="1">
        <f>F9-D9</f>
        <v>485372249.40000004</v>
      </c>
      <c r="I9" s="1">
        <v>146742.73000000001</v>
      </c>
      <c r="J9" s="1">
        <v>130000</v>
      </c>
      <c r="K9" s="73">
        <v>84827.59</v>
      </c>
      <c r="L9" s="12">
        <f>K9/J9*100</f>
        <v>65.251992307692305</v>
      </c>
      <c r="M9" s="10">
        <f>K9-I9</f>
        <v>-61915.140000000014</v>
      </c>
    </row>
    <row r="10" spans="1:13" ht="21" customHeight="1" x14ac:dyDescent="0.2">
      <c r="A10" s="89" t="s">
        <v>7</v>
      </c>
      <c r="B10" s="89"/>
      <c r="C10" s="17" t="s">
        <v>8</v>
      </c>
      <c r="D10" s="66">
        <v>119602748.5</v>
      </c>
      <c r="E10" s="66">
        <v>553310383</v>
      </c>
      <c r="F10" s="66">
        <v>609029113.92999995</v>
      </c>
      <c r="G10" s="11">
        <f t="shared" ref="G10:G18" si="0">F10/E10*100</f>
        <v>110.07006783930169</v>
      </c>
      <c r="H10" s="1">
        <f t="shared" ref="H10:H19" si="1">F10-D10</f>
        <v>489426365.42999995</v>
      </c>
      <c r="I10" s="10"/>
      <c r="J10" s="10"/>
      <c r="K10" s="10"/>
      <c r="L10" s="12"/>
      <c r="M10" s="10"/>
    </row>
    <row r="11" spans="1:13" ht="11.7" customHeight="1" x14ac:dyDescent="0.2">
      <c r="A11" s="89" t="s">
        <v>9</v>
      </c>
      <c r="B11" s="89"/>
      <c r="C11" s="17" t="s">
        <v>10</v>
      </c>
      <c r="D11" s="66">
        <v>119587060.22</v>
      </c>
      <c r="E11" s="66">
        <v>553298677</v>
      </c>
      <c r="F11" s="66">
        <v>609017407.11000001</v>
      </c>
      <c r="G11" s="11">
        <f t="shared" si="0"/>
        <v>110.07028074097491</v>
      </c>
      <c r="H11" s="1">
        <f t="shared" si="1"/>
        <v>489430346.88999999</v>
      </c>
      <c r="I11" s="10"/>
      <c r="J11" s="10"/>
      <c r="K11" s="10"/>
      <c r="L11" s="12"/>
      <c r="M11" s="10"/>
    </row>
    <row r="12" spans="1:13" ht="29.25" customHeight="1" x14ac:dyDescent="0.2">
      <c r="A12" s="89" t="s">
        <v>11</v>
      </c>
      <c r="B12" s="89"/>
      <c r="C12" s="17" t="s">
        <v>12</v>
      </c>
      <c r="D12" s="66">
        <v>104886337.25</v>
      </c>
      <c r="E12" s="66">
        <v>109688587</v>
      </c>
      <c r="F12" s="66">
        <v>76996424.010000005</v>
      </c>
      <c r="G12" s="11">
        <f t="shared" si="0"/>
        <v>70.195474402455389</v>
      </c>
      <c r="H12" s="1">
        <f t="shared" si="1"/>
        <v>-27889913.239999995</v>
      </c>
      <c r="I12" s="10"/>
      <c r="J12" s="10"/>
      <c r="K12" s="10"/>
      <c r="L12" s="12"/>
      <c r="M12" s="10"/>
    </row>
    <row r="13" spans="1:13" ht="51" customHeight="1" x14ac:dyDescent="0.2">
      <c r="A13" s="89" t="s">
        <v>13</v>
      </c>
      <c r="B13" s="89"/>
      <c r="C13" s="17" t="s">
        <v>14</v>
      </c>
      <c r="D13" s="66">
        <v>10284290.34</v>
      </c>
      <c r="E13" s="66">
        <v>440375090</v>
      </c>
      <c r="F13" s="66">
        <v>529047666.32999998</v>
      </c>
      <c r="G13" s="11">
        <f t="shared" si="0"/>
        <v>120.13569303613426</v>
      </c>
      <c r="H13" s="1">
        <f t="shared" si="1"/>
        <v>518763375.99000001</v>
      </c>
      <c r="I13" s="10"/>
      <c r="J13" s="10"/>
      <c r="K13" s="10"/>
      <c r="L13" s="12"/>
      <c r="M13" s="10"/>
    </row>
    <row r="14" spans="1:13" ht="29.85" customHeight="1" x14ac:dyDescent="0.2">
      <c r="A14" s="89" t="s">
        <v>15</v>
      </c>
      <c r="B14" s="89"/>
      <c r="C14" s="17" t="s">
        <v>16</v>
      </c>
      <c r="D14" s="66">
        <v>3559492.18</v>
      </c>
      <c r="E14" s="66">
        <v>2235000</v>
      </c>
      <c r="F14" s="66">
        <v>2174698.7000000002</v>
      </c>
      <c r="G14" s="11">
        <f t="shared" si="0"/>
        <v>97.301955257270706</v>
      </c>
      <c r="H14" s="1">
        <f t="shared" si="1"/>
        <v>-1384793.48</v>
      </c>
      <c r="I14" s="10"/>
      <c r="J14" s="10"/>
      <c r="K14" s="10"/>
      <c r="L14" s="12"/>
      <c r="M14" s="10"/>
    </row>
    <row r="15" spans="1:13" ht="21" customHeight="1" x14ac:dyDescent="0.2">
      <c r="A15" s="89" t="s">
        <v>17</v>
      </c>
      <c r="B15" s="89"/>
      <c r="C15" s="17" t="s">
        <v>18</v>
      </c>
      <c r="D15" s="66">
        <v>856940.45</v>
      </c>
      <c r="E15" s="66">
        <v>1000000</v>
      </c>
      <c r="F15" s="66">
        <v>798618.07</v>
      </c>
      <c r="G15" s="11">
        <f t="shared" si="0"/>
        <v>79.861806999999999</v>
      </c>
      <c r="H15" s="1">
        <f t="shared" si="1"/>
        <v>-58322.380000000005</v>
      </c>
      <c r="I15" s="10"/>
      <c r="J15" s="10"/>
      <c r="K15" s="10"/>
      <c r="L15" s="12"/>
      <c r="M15" s="10"/>
    </row>
    <row r="16" spans="1:13" ht="11.7" customHeight="1" x14ac:dyDescent="0.2">
      <c r="A16" s="89" t="s">
        <v>19</v>
      </c>
      <c r="B16" s="89"/>
      <c r="C16" s="17" t="s">
        <v>20</v>
      </c>
      <c r="D16" s="66">
        <v>15688.28</v>
      </c>
      <c r="E16" s="66">
        <v>11706</v>
      </c>
      <c r="F16" s="66">
        <v>11706.82</v>
      </c>
      <c r="G16" s="11">
        <f t="shared" si="0"/>
        <v>100.00700495472408</v>
      </c>
      <c r="H16" s="1">
        <f t="shared" si="1"/>
        <v>-3981.4600000000009</v>
      </c>
      <c r="I16" s="10"/>
      <c r="J16" s="10"/>
      <c r="K16" s="10"/>
      <c r="L16" s="12"/>
      <c r="M16" s="10"/>
    </row>
    <row r="17" spans="1:13" ht="21" customHeight="1" x14ac:dyDescent="0.2">
      <c r="A17" s="89" t="s">
        <v>21</v>
      </c>
      <c r="B17" s="89"/>
      <c r="C17" s="17" t="s">
        <v>22</v>
      </c>
      <c r="D17" s="66">
        <v>15688.28</v>
      </c>
      <c r="E17" s="66">
        <v>11706</v>
      </c>
      <c r="F17" s="66">
        <v>11706.82</v>
      </c>
      <c r="G17" s="11">
        <f t="shared" si="0"/>
        <v>100.00700495472408</v>
      </c>
      <c r="H17" s="1">
        <f t="shared" si="1"/>
        <v>-3981.4600000000009</v>
      </c>
      <c r="I17" s="10"/>
      <c r="J17" s="10"/>
      <c r="K17" s="10"/>
      <c r="L17" s="12"/>
      <c r="M17" s="10"/>
    </row>
    <row r="18" spans="1:13" ht="21" customHeight="1" x14ac:dyDescent="0.2">
      <c r="A18" s="89" t="s">
        <v>23</v>
      </c>
      <c r="B18" s="89"/>
      <c r="C18" s="17" t="s">
        <v>24</v>
      </c>
      <c r="D18" s="66">
        <v>292065.94</v>
      </c>
      <c r="E18" s="66">
        <v>80000</v>
      </c>
      <c r="F18" s="66">
        <v>197.41</v>
      </c>
      <c r="G18" s="11">
        <f t="shared" si="0"/>
        <v>0.24676249999999997</v>
      </c>
      <c r="H18" s="1">
        <f t="shared" si="1"/>
        <v>-291868.53000000003</v>
      </c>
      <c r="I18" s="10"/>
      <c r="J18" s="10"/>
      <c r="K18" s="10"/>
      <c r="L18" s="12"/>
      <c r="M18" s="10"/>
    </row>
    <row r="19" spans="1:13" ht="17.25" customHeight="1" x14ac:dyDescent="0.2">
      <c r="A19" s="89" t="s">
        <v>25</v>
      </c>
      <c r="B19" s="89"/>
      <c r="C19" s="17" t="s">
        <v>26</v>
      </c>
      <c r="D19" s="66">
        <v>1275.96</v>
      </c>
      <c r="E19" s="66"/>
      <c r="F19" s="66"/>
      <c r="G19" s="11"/>
      <c r="H19" s="1">
        <f t="shared" si="1"/>
        <v>-1275.96</v>
      </c>
      <c r="I19" s="10"/>
      <c r="J19" s="10"/>
      <c r="K19" s="10"/>
      <c r="L19" s="12"/>
      <c r="M19" s="10"/>
    </row>
    <row r="20" spans="1:13" ht="46.5" customHeight="1" x14ac:dyDescent="0.2">
      <c r="A20" s="89" t="s">
        <v>27</v>
      </c>
      <c r="B20" s="89"/>
      <c r="C20" s="17" t="s">
        <v>28</v>
      </c>
      <c r="D20" s="66">
        <v>1275.96</v>
      </c>
      <c r="E20" s="1"/>
      <c r="F20" s="1"/>
      <c r="G20" s="11"/>
      <c r="H20" s="1">
        <f>F20-D20</f>
        <v>-1275.96</v>
      </c>
      <c r="I20" s="10"/>
      <c r="J20" s="10"/>
      <c r="K20" s="10"/>
      <c r="L20" s="12"/>
      <c r="M20" s="10"/>
    </row>
    <row r="21" spans="1:13" ht="21" customHeight="1" x14ac:dyDescent="0.2">
      <c r="A21" s="89" t="s">
        <v>29</v>
      </c>
      <c r="B21" s="89"/>
      <c r="C21" s="17" t="s">
        <v>30</v>
      </c>
      <c r="D21" s="66">
        <v>290789.98</v>
      </c>
      <c r="E21" s="44">
        <v>80000</v>
      </c>
      <c r="F21" s="44">
        <v>197.41</v>
      </c>
      <c r="G21" s="11">
        <f t="shared" ref="G21:G30" si="2">F21/E21*100</f>
        <v>0.24676249999999997</v>
      </c>
      <c r="H21" s="1">
        <f t="shared" ref="H21:H47" si="3">F21-D21</f>
        <v>-290592.57</v>
      </c>
      <c r="I21" s="10"/>
      <c r="J21" s="10"/>
      <c r="K21" s="10"/>
      <c r="L21" s="12"/>
      <c r="M21" s="10"/>
    </row>
    <row r="22" spans="1:13" ht="21" customHeight="1" x14ac:dyDescent="0.2">
      <c r="A22" s="89" t="s">
        <v>31</v>
      </c>
      <c r="B22" s="89"/>
      <c r="C22" s="17" t="s">
        <v>32</v>
      </c>
      <c r="D22" s="66">
        <v>290789.98</v>
      </c>
      <c r="E22" s="44">
        <v>80000</v>
      </c>
      <c r="F22" s="44">
        <v>197.41</v>
      </c>
      <c r="G22" s="11">
        <f t="shared" si="2"/>
        <v>0.24676249999999997</v>
      </c>
      <c r="H22" s="1">
        <f t="shared" si="3"/>
        <v>-290592.57</v>
      </c>
      <c r="I22" s="10"/>
      <c r="J22" s="10"/>
      <c r="K22" s="10"/>
      <c r="L22" s="12"/>
      <c r="M22" s="10"/>
    </row>
    <row r="23" spans="1:13" ht="11.7" customHeight="1" x14ac:dyDescent="0.2">
      <c r="A23" s="89" t="s">
        <v>33</v>
      </c>
      <c r="B23" s="89"/>
      <c r="C23" s="17" t="s">
        <v>34</v>
      </c>
      <c r="D23" s="66">
        <v>4678704.93</v>
      </c>
      <c r="E23" s="67">
        <v>13894000</v>
      </c>
      <c r="F23" s="67">
        <v>10029277.800000001</v>
      </c>
      <c r="G23" s="11">
        <f t="shared" si="2"/>
        <v>72.184236361019146</v>
      </c>
      <c r="H23" s="1">
        <f t="shared" si="3"/>
        <v>5350572.870000001</v>
      </c>
      <c r="I23" s="10"/>
      <c r="J23" s="10"/>
      <c r="K23" s="10"/>
      <c r="L23" s="12"/>
      <c r="M23" s="10"/>
    </row>
    <row r="24" spans="1:13" ht="21" customHeight="1" x14ac:dyDescent="0.2">
      <c r="A24" s="89" t="s">
        <v>35</v>
      </c>
      <c r="B24" s="89"/>
      <c r="C24" s="17" t="s">
        <v>36</v>
      </c>
      <c r="D24" s="66">
        <v>584657.29</v>
      </c>
      <c r="E24" s="67">
        <v>1500000</v>
      </c>
      <c r="F24" s="67">
        <v>1306401.78</v>
      </c>
      <c r="G24" s="11">
        <f t="shared" si="2"/>
        <v>87.093451999999999</v>
      </c>
      <c r="H24" s="1">
        <f t="shared" si="3"/>
        <v>721744.49</v>
      </c>
      <c r="I24" s="10"/>
      <c r="J24" s="10"/>
      <c r="K24" s="10"/>
      <c r="L24" s="12"/>
      <c r="M24" s="10"/>
    </row>
    <row r="25" spans="1:13" ht="11.7" customHeight="1" x14ac:dyDescent="0.2">
      <c r="A25" s="89" t="s">
        <v>37</v>
      </c>
      <c r="B25" s="89"/>
      <c r="C25" s="17" t="s">
        <v>38</v>
      </c>
      <c r="D25" s="66">
        <v>584657.29</v>
      </c>
      <c r="E25" s="67">
        <v>1500000</v>
      </c>
      <c r="F25" s="67">
        <v>1306401.78</v>
      </c>
      <c r="G25" s="11">
        <f t="shared" si="2"/>
        <v>87.093451999999999</v>
      </c>
      <c r="H25" s="1">
        <f t="shared" si="3"/>
        <v>721744.49</v>
      </c>
      <c r="I25" s="10"/>
      <c r="J25" s="10"/>
      <c r="K25" s="10"/>
      <c r="L25" s="12"/>
      <c r="M25" s="10"/>
    </row>
    <row r="26" spans="1:13" ht="21" customHeight="1" x14ac:dyDescent="0.2">
      <c r="A26" s="89" t="s">
        <v>39</v>
      </c>
      <c r="B26" s="89"/>
      <c r="C26" s="17" t="s">
        <v>40</v>
      </c>
      <c r="D26" s="66">
        <v>1980131</v>
      </c>
      <c r="E26" s="67">
        <v>9000000</v>
      </c>
      <c r="F26" s="67">
        <v>5184814.0199999996</v>
      </c>
      <c r="G26" s="11">
        <f t="shared" si="2"/>
        <v>57.609044666666662</v>
      </c>
      <c r="H26" s="1">
        <f t="shared" si="3"/>
        <v>3204683.0199999996</v>
      </c>
      <c r="I26" s="10"/>
      <c r="J26" s="10"/>
      <c r="K26" s="10"/>
      <c r="L26" s="12"/>
      <c r="M26" s="10"/>
    </row>
    <row r="27" spans="1:13" ht="11.7" customHeight="1" x14ac:dyDescent="0.2">
      <c r="A27" s="89" t="s">
        <v>37</v>
      </c>
      <c r="B27" s="89"/>
      <c r="C27" s="17" t="s">
        <v>41</v>
      </c>
      <c r="D27" s="66">
        <v>1980131</v>
      </c>
      <c r="E27" s="67">
        <v>9000000</v>
      </c>
      <c r="F27" s="67">
        <v>5184814.0199999996</v>
      </c>
      <c r="G27" s="11">
        <f t="shared" si="2"/>
        <v>57.609044666666662</v>
      </c>
      <c r="H27" s="1">
        <f t="shared" si="3"/>
        <v>3204683.0199999996</v>
      </c>
      <c r="I27" s="10"/>
      <c r="J27" s="10"/>
      <c r="K27" s="10"/>
      <c r="L27" s="12"/>
      <c r="M27" s="10"/>
    </row>
    <row r="28" spans="1:13" ht="21" customHeight="1" x14ac:dyDescent="0.2">
      <c r="A28" s="89" t="s">
        <v>42</v>
      </c>
      <c r="B28" s="89"/>
      <c r="C28" s="17" t="s">
        <v>43</v>
      </c>
      <c r="D28" s="66">
        <v>2113916.64</v>
      </c>
      <c r="E28" s="67">
        <v>3394000</v>
      </c>
      <c r="F28" s="67">
        <v>3538062</v>
      </c>
      <c r="G28" s="11">
        <f t="shared" si="2"/>
        <v>104.24460813199765</v>
      </c>
      <c r="H28" s="1">
        <f t="shared" si="3"/>
        <v>1424145.3599999999</v>
      </c>
      <c r="I28" s="10"/>
      <c r="J28" s="10"/>
      <c r="K28" s="10"/>
      <c r="L28" s="12"/>
      <c r="M28" s="10"/>
    </row>
    <row r="29" spans="1:13" ht="21" customHeight="1" x14ac:dyDescent="0.2">
      <c r="A29" s="89" t="s">
        <v>44</v>
      </c>
      <c r="B29" s="89"/>
      <c r="C29" s="17" t="s">
        <v>45</v>
      </c>
      <c r="D29" s="66">
        <v>42695294.200000003</v>
      </c>
      <c r="E29" s="67">
        <v>37501250</v>
      </c>
      <c r="F29" s="67">
        <v>33582473.829999998</v>
      </c>
      <c r="G29" s="11">
        <f t="shared" si="2"/>
        <v>89.550278537382084</v>
      </c>
      <c r="H29" s="1">
        <f t="shared" si="3"/>
        <v>-9112820.3700000048</v>
      </c>
      <c r="I29" s="10"/>
      <c r="J29" s="10"/>
      <c r="K29" s="10"/>
      <c r="L29" s="12"/>
      <c r="M29" s="10"/>
    </row>
    <row r="30" spans="1:13" ht="11.7" customHeight="1" x14ac:dyDescent="0.2">
      <c r="A30" s="89" t="s">
        <v>46</v>
      </c>
      <c r="B30" s="89"/>
      <c r="C30" s="17" t="s">
        <v>47</v>
      </c>
      <c r="D30" s="66">
        <v>22771107.059999999</v>
      </c>
      <c r="E30" s="67">
        <v>15951250</v>
      </c>
      <c r="F30" s="67">
        <v>12914584.550000001</v>
      </c>
      <c r="G30" s="11">
        <f t="shared" si="2"/>
        <v>80.962837081733412</v>
      </c>
      <c r="H30" s="1">
        <f t="shared" si="3"/>
        <v>-9856522.5099999979</v>
      </c>
      <c r="I30" s="10"/>
      <c r="J30" s="10"/>
      <c r="K30" s="10"/>
      <c r="L30" s="12"/>
      <c r="M30" s="10"/>
    </row>
    <row r="31" spans="1:13" ht="35.25" customHeight="1" x14ac:dyDescent="0.2">
      <c r="A31" s="89" t="s">
        <v>48</v>
      </c>
      <c r="B31" s="89"/>
      <c r="C31" s="17" t="s">
        <v>49</v>
      </c>
      <c r="D31" s="66">
        <v>2037.97</v>
      </c>
      <c r="E31" s="67">
        <v>1300</v>
      </c>
      <c r="F31" s="67">
        <v>508.26</v>
      </c>
      <c r="G31" s="11">
        <f t="shared" ref="G31:G38" si="4">F29/E29*100</f>
        <v>89.550278537382084</v>
      </c>
      <c r="H31" s="1">
        <f t="shared" si="3"/>
        <v>-1529.71</v>
      </c>
      <c r="I31" s="10"/>
      <c r="J31" s="10"/>
      <c r="K31" s="10"/>
      <c r="L31" s="12"/>
      <c r="M31" s="10"/>
    </row>
    <row r="32" spans="1:13" ht="29.85" customHeight="1" x14ac:dyDescent="0.2">
      <c r="A32" s="89" t="s">
        <v>50</v>
      </c>
      <c r="B32" s="89"/>
      <c r="C32" s="17" t="s">
        <v>51</v>
      </c>
      <c r="D32" s="66">
        <v>16954.16</v>
      </c>
      <c r="E32" s="67">
        <v>11993</v>
      </c>
      <c r="F32" s="67">
        <v>2009.7</v>
      </c>
      <c r="G32" s="11">
        <f t="shared" si="4"/>
        <v>80.962837081733412</v>
      </c>
      <c r="H32" s="1">
        <f t="shared" si="3"/>
        <v>-14944.46</v>
      </c>
      <c r="I32" s="10"/>
      <c r="J32" s="10"/>
      <c r="K32" s="10"/>
      <c r="L32" s="12"/>
      <c r="M32" s="10"/>
    </row>
    <row r="33" spans="1:13" ht="34.5" customHeight="1" x14ac:dyDescent="0.2">
      <c r="A33" s="89" t="s">
        <v>52</v>
      </c>
      <c r="B33" s="89"/>
      <c r="C33" s="17" t="s">
        <v>53</v>
      </c>
      <c r="D33" s="66">
        <v>15511.72</v>
      </c>
      <c r="E33" s="67">
        <v>15000</v>
      </c>
      <c r="F33" s="67">
        <v>3991.22</v>
      </c>
      <c r="G33" s="11">
        <f t="shared" si="4"/>
        <v>39.096923076923076</v>
      </c>
      <c r="H33" s="1">
        <f t="shared" si="3"/>
        <v>-11520.5</v>
      </c>
      <c r="I33" s="10"/>
      <c r="J33" s="10"/>
      <c r="K33" s="10"/>
      <c r="L33" s="12"/>
      <c r="M33" s="10"/>
    </row>
    <row r="34" spans="1:13" ht="29.85" customHeight="1" x14ac:dyDescent="0.2">
      <c r="A34" s="89" t="s">
        <v>54</v>
      </c>
      <c r="B34" s="89"/>
      <c r="C34" s="17" t="s">
        <v>55</v>
      </c>
      <c r="D34" s="66">
        <v>640435.44999999995</v>
      </c>
      <c r="E34" s="67">
        <v>261707</v>
      </c>
      <c r="F34" s="67">
        <v>261507.54</v>
      </c>
      <c r="G34" s="11">
        <f t="shared" si="4"/>
        <v>16.757275077128327</v>
      </c>
      <c r="H34" s="1">
        <f t="shared" si="3"/>
        <v>-378927.90999999992</v>
      </c>
      <c r="I34" s="10"/>
      <c r="J34" s="10"/>
      <c r="K34" s="10"/>
      <c r="L34" s="12"/>
      <c r="M34" s="10"/>
    </row>
    <row r="35" spans="1:13" ht="11.7" customHeight="1" x14ac:dyDescent="0.2">
      <c r="A35" s="89" t="s">
        <v>56</v>
      </c>
      <c r="B35" s="89"/>
      <c r="C35" s="17" t="s">
        <v>57</v>
      </c>
      <c r="D35" s="66">
        <v>14274707.35</v>
      </c>
      <c r="E35" s="67">
        <v>11100000</v>
      </c>
      <c r="F35" s="67">
        <v>9873766.0600000005</v>
      </c>
      <c r="G35" s="11">
        <f t="shared" si="4"/>
        <v>26.608133333333335</v>
      </c>
      <c r="H35" s="1">
        <f t="shared" si="3"/>
        <v>-4400941.2899999991</v>
      </c>
      <c r="I35" s="10"/>
      <c r="J35" s="10"/>
      <c r="K35" s="10"/>
      <c r="L35" s="12"/>
      <c r="M35" s="10"/>
    </row>
    <row r="36" spans="1:13" ht="11.7" customHeight="1" x14ac:dyDescent="0.2">
      <c r="A36" s="89" t="s">
        <v>58</v>
      </c>
      <c r="B36" s="89"/>
      <c r="C36" s="17" t="s">
        <v>59</v>
      </c>
      <c r="D36" s="66">
        <v>7090501.8300000001</v>
      </c>
      <c r="E36" s="67">
        <v>4170000</v>
      </c>
      <c r="F36" s="67">
        <v>2613186.36</v>
      </c>
      <c r="G36" s="11">
        <f t="shared" si="4"/>
        <v>99.923784996198037</v>
      </c>
      <c r="H36" s="1">
        <f t="shared" si="3"/>
        <v>-4477315.4700000007</v>
      </c>
      <c r="I36" s="10"/>
      <c r="J36" s="10"/>
      <c r="K36" s="10"/>
      <c r="L36" s="12"/>
      <c r="M36" s="10"/>
    </row>
    <row r="37" spans="1:13" ht="11.7" customHeight="1" x14ac:dyDescent="0.2">
      <c r="A37" s="89" t="s">
        <v>60</v>
      </c>
      <c r="B37" s="89"/>
      <c r="C37" s="17" t="s">
        <v>61</v>
      </c>
      <c r="D37" s="66">
        <v>118220.92</v>
      </c>
      <c r="E37" s="67">
        <v>60000</v>
      </c>
      <c r="F37" s="67">
        <v>16977.05</v>
      </c>
      <c r="G37" s="11">
        <f t="shared" si="4"/>
        <v>88.952847387387393</v>
      </c>
      <c r="H37" s="1">
        <f t="shared" si="3"/>
        <v>-101243.87</v>
      </c>
      <c r="I37" s="10"/>
      <c r="J37" s="10"/>
      <c r="K37" s="10"/>
      <c r="L37" s="12"/>
      <c r="M37" s="10"/>
    </row>
    <row r="38" spans="1:13" ht="11.7" customHeight="1" x14ac:dyDescent="0.2">
      <c r="A38" s="89" t="s">
        <v>62</v>
      </c>
      <c r="B38" s="89"/>
      <c r="C38" s="17" t="s">
        <v>63</v>
      </c>
      <c r="D38" s="66">
        <v>581487.66</v>
      </c>
      <c r="E38" s="67">
        <v>300000</v>
      </c>
      <c r="F38" s="67">
        <v>123888.36</v>
      </c>
      <c r="G38" s="11">
        <f t="shared" si="4"/>
        <v>62.666339568345322</v>
      </c>
      <c r="H38" s="1">
        <f t="shared" si="3"/>
        <v>-457599.30000000005</v>
      </c>
      <c r="I38" s="10"/>
      <c r="J38" s="10"/>
      <c r="K38" s="10"/>
      <c r="L38" s="12"/>
      <c r="M38" s="10"/>
    </row>
    <row r="39" spans="1:13" ht="11.7" customHeight="1" x14ac:dyDescent="0.2">
      <c r="A39" s="89" t="s">
        <v>64</v>
      </c>
      <c r="B39" s="89"/>
      <c r="C39" s="17" t="s">
        <v>65</v>
      </c>
      <c r="D39" s="66" t="s">
        <v>0</v>
      </c>
      <c r="G39" s="11"/>
      <c r="H39" s="1"/>
      <c r="I39" s="10"/>
      <c r="J39" s="10"/>
      <c r="K39" s="10"/>
      <c r="L39" s="12"/>
      <c r="M39" s="10"/>
    </row>
    <row r="40" spans="1:13" ht="11.7" customHeight="1" x14ac:dyDescent="0.2">
      <c r="A40" s="89" t="s">
        <v>66</v>
      </c>
      <c r="B40" s="89"/>
      <c r="C40" s="17" t="s">
        <v>67</v>
      </c>
      <c r="D40" s="66">
        <v>31250</v>
      </c>
      <c r="E40" s="75">
        <v>31250</v>
      </c>
      <c r="F40" s="75">
        <v>18750</v>
      </c>
      <c r="G40" s="13">
        <f>F38/E38*100</f>
        <v>41.296120000000002</v>
      </c>
      <c r="H40" s="1">
        <f t="shared" si="3"/>
        <v>-12500</v>
      </c>
      <c r="I40" s="10"/>
      <c r="J40" s="10"/>
      <c r="K40" s="10"/>
      <c r="L40" s="12"/>
      <c r="M40" s="10"/>
    </row>
    <row r="41" spans="1:13" ht="11.7" customHeight="1" x14ac:dyDescent="0.2">
      <c r="A41" s="89" t="s">
        <v>68</v>
      </c>
      <c r="B41" s="89"/>
      <c r="C41" s="55" t="s">
        <v>69</v>
      </c>
      <c r="D41" s="66">
        <v>18995</v>
      </c>
      <c r="E41" s="48"/>
      <c r="F41" s="48"/>
      <c r="G41" s="49"/>
      <c r="H41" s="1">
        <f t="shared" si="3"/>
        <v>-18995</v>
      </c>
      <c r="I41" s="42"/>
      <c r="J41" s="10"/>
      <c r="K41" s="10"/>
      <c r="L41" s="12"/>
      <c r="M41" s="10"/>
    </row>
    <row r="42" spans="1:13" ht="11.7" customHeight="1" x14ac:dyDescent="0.2">
      <c r="A42" s="89" t="s">
        <v>70</v>
      </c>
      <c r="B42" s="89"/>
      <c r="C42" s="55" t="s">
        <v>71</v>
      </c>
      <c r="D42" s="66"/>
      <c r="E42" s="48"/>
      <c r="F42" s="48"/>
      <c r="G42" s="49"/>
      <c r="H42" s="1"/>
      <c r="I42" s="42"/>
      <c r="J42" s="10"/>
      <c r="K42" s="10"/>
      <c r="L42" s="12"/>
      <c r="M42" s="10"/>
    </row>
    <row r="43" spans="1:13" ht="11.7" customHeight="1" x14ac:dyDescent="0.2">
      <c r="A43" s="89" t="s">
        <v>72</v>
      </c>
      <c r="B43" s="89"/>
      <c r="C43" s="55" t="s">
        <v>73</v>
      </c>
      <c r="D43" s="66">
        <v>18995</v>
      </c>
      <c r="E43" s="48"/>
      <c r="F43" s="48"/>
      <c r="G43" s="49"/>
      <c r="H43" s="1">
        <f t="shared" si="3"/>
        <v>-18995</v>
      </c>
      <c r="I43" s="42"/>
      <c r="J43" s="10"/>
      <c r="K43" s="10"/>
      <c r="L43" s="12"/>
      <c r="M43" s="10"/>
    </row>
    <row r="44" spans="1:13" ht="11.7" customHeight="1" x14ac:dyDescent="0.2">
      <c r="A44" s="89" t="s">
        <v>74</v>
      </c>
      <c r="B44" s="89"/>
      <c r="C44" s="17" t="s">
        <v>75</v>
      </c>
      <c r="D44" s="66">
        <v>19905192.140000001</v>
      </c>
      <c r="E44" s="76">
        <v>21550000</v>
      </c>
      <c r="F44" s="76">
        <v>20667889.280000001</v>
      </c>
      <c r="G44" s="46">
        <f>F46/E46*100</f>
        <v>101.62824903409089</v>
      </c>
      <c r="H44" s="1">
        <f t="shared" si="3"/>
        <v>762697.1400000006</v>
      </c>
      <c r="I44" s="10"/>
      <c r="J44" s="10"/>
      <c r="K44" s="10"/>
      <c r="L44" s="12"/>
      <c r="M44" s="10"/>
    </row>
    <row r="45" spans="1:13" ht="11.7" customHeight="1" x14ac:dyDescent="0.2">
      <c r="A45" s="89" t="s">
        <v>76</v>
      </c>
      <c r="B45" s="89"/>
      <c r="C45" s="17" t="s">
        <v>77</v>
      </c>
      <c r="D45" s="66">
        <v>1508953.93</v>
      </c>
      <c r="E45" s="67">
        <v>1850000</v>
      </c>
      <c r="F45" s="67">
        <v>1536436.7</v>
      </c>
      <c r="G45" s="46">
        <f t="shared" ref="G45" si="5">F47/E47*100</f>
        <v>59.280035714285717</v>
      </c>
      <c r="H45" s="1">
        <f t="shared" si="3"/>
        <v>27482.770000000019</v>
      </c>
      <c r="I45" s="10"/>
      <c r="J45" s="10"/>
      <c r="K45" s="10"/>
      <c r="L45" s="12"/>
      <c r="M45" s="10"/>
    </row>
    <row r="46" spans="1:13" ht="11.7" customHeight="1" x14ac:dyDescent="0.2">
      <c r="A46" s="89" t="s">
        <v>78</v>
      </c>
      <c r="B46" s="89"/>
      <c r="C46" s="17" t="s">
        <v>79</v>
      </c>
      <c r="D46" s="66">
        <v>16879716.789999999</v>
      </c>
      <c r="E46" s="75">
        <v>17600000</v>
      </c>
      <c r="F46" s="75">
        <v>17886571.829999998</v>
      </c>
      <c r="G46" s="46">
        <f>F46/E46*100</f>
        <v>101.62824903409089</v>
      </c>
      <c r="H46" s="1">
        <f t="shared" si="3"/>
        <v>1006855.0399999991</v>
      </c>
      <c r="I46" s="10"/>
      <c r="J46" s="10"/>
      <c r="K46" s="10"/>
      <c r="L46" s="12"/>
      <c r="M46" s="10"/>
    </row>
    <row r="47" spans="1:13" ht="40.5" customHeight="1" x14ac:dyDescent="0.2">
      <c r="A47" s="89" t="s">
        <v>80</v>
      </c>
      <c r="B47" s="89"/>
      <c r="C47" s="55" t="s">
        <v>81</v>
      </c>
      <c r="D47" s="66">
        <v>1516521.42</v>
      </c>
      <c r="E47" s="77">
        <v>2100000</v>
      </c>
      <c r="F47" s="77">
        <v>1244880.75</v>
      </c>
      <c r="G47" s="14">
        <f>F54/E54*100</f>
        <v>84.445058191838939</v>
      </c>
      <c r="H47" s="1">
        <f t="shared" si="3"/>
        <v>-271640.66999999993</v>
      </c>
      <c r="I47" s="10"/>
      <c r="J47" s="10"/>
      <c r="K47" s="10"/>
      <c r="L47" s="12"/>
      <c r="M47" s="10"/>
    </row>
    <row r="48" spans="1:13" ht="11.7" customHeight="1" x14ac:dyDescent="0.2">
      <c r="A48" s="89" t="s">
        <v>82</v>
      </c>
      <c r="B48" s="89"/>
      <c r="C48" s="55" t="s">
        <v>83</v>
      </c>
      <c r="D48" s="48"/>
      <c r="E48" s="77"/>
      <c r="F48" s="77"/>
      <c r="G48" s="14"/>
      <c r="H48" s="42"/>
      <c r="I48" s="1">
        <v>146742.73000000001</v>
      </c>
      <c r="J48" s="44">
        <v>130000</v>
      </c>
      <c r="K48" s="44">
        <v>84827.59</v>
      </c>
      <c r="L48" s="12">
        <f t="shared" ref="L48:L54" si="6">K48/J48*100</f>
        <v>65.251992307692305</v>
      </c>
      <c r="M48" s="10">
        <f t="shared" ref="M48:M54" si="7">K48-I48</f>
        <v>-61915.140000000014</v>
      </c>
    </row>
    <row r="49" spans="1:13" ht="11.7" customHeight="1" x14ac:dyDescent="0.2">
      <c r="A49" s="89" t="s">
        <v>84</v>
      </c>
      <c r="B49" s="89"/>
      <c r="C49" s="55" t="s">
        <v>85</v>
      </c>
      <c r="D49" s="48"/>
      <c r="E49" s="48"/>
      <c r="F49" s="48"/>
      <c r="G49" s="14"/>
      <c r="H49" s="42"/>
      <c r="I49" s="1">
        <v>146742.73000000001</v>
      </c>
      <c r="J49" s="44">
        <v>130000</v>
      </c>
      <c r="K49" s="44">
        <v>84827.59</v>
      </c>
      <c r="L49" s="12">
        <f>K50/J50*100</f>
        <v>55.700957125485431</v>
      </c>
      <c r="M49" s="10">
        <f t="shared" si="7"/>
        <v>-61915.140000000014</v>
      </c>
    </row>
    <row r="50" spans="1:13" ht="45" customHeight="1" x14ac:dyDescent="0.2">
      <c r="A50" s="89" t="s">
        <v>86</v>
      </c>
      <c r="B50" s="89"/>
      <c r="C50" s="17" t="s">
        <v>87</v>
      </c>
      <c r="D50" s="47"/>
      <c r="E50" s="47"/>
      <c r="F50" s="47"/>
      <c r="G50" s="14"/>
      <c r="H50" s="1"/>
      <c r="I50" s="1">
        <v>63811.82</v>
      </c>
      <c r="J50" s="78">
        <v>101972</v>
      </c>
      <c r="K50" s="79">
        <v>56799.38</v>
      </c>
      <c r="L50" s="13">
        <f>K52/J52*100</f>
        <v>100.00074925074924</v>
      </c>
      <c r="M50" s="10">
        <f t="shared" si="7"/>
        <v>-7012.4400000000023</v>
      </c>
    </row>
    <row r="51" spans="1:13" ht="21" customHeight="1" x14ac:dyDescent="0.2">
      <c r="A51" s="89" t="s">
        <v>88</v>
      </c>
      <c r="B51" s="89"/>
      <c r="C51" s="17" t="s">
        <v>89</v>
      </c>
      <c r="D51" s="10"/>
      <c r="E51" s="10"/>
      <c r="F51" s="10"/>
      <c r="G51" s="14"/>
      <c r="H51" s="1"/>
      <c r="I51" s="45">
        <v>13.75</v>
      </c>
      <c r="J51" s="48"/>
      <c r="K51" s="48"/>
      <c r="L51" s="13"/>
      <c r="M51" s="10">
        <f t="shared" si="7"/>
        <v>-13.75</v>
      </c>
    </row>
    <row r="52" spans="1:13" ht="29.85" customHeight="1" x14ac:dyDescent="0.2">
      <c r="A52" s="89" t="s">
        <v>90</v>
      </c>
      <c r="B52" s="89"/>
      <c r="C52" s="17" t="s">
        <v>91</v>
      </c>
      <c r="D52" s="10"/>
      <c r="E52" s="10"/>
      <c r="F52" s="10"/>
      <c r="G52" s="14"/>
      <c r="H52" s="1"/>
      <c r="I52" s="1">
        <v>30248.18</v>
      </c>
      <c r="J52" s="80">
        <v>28028</v>
      </c>
      <c r="K52" s="81">
        <v>28028.21</v>
      </c>
      <c r="L52" s="13">
        <f t="shared" ref="L52" si="8">K54/J54*100</f>
        <v>10963.47545488303</v>
      </c>
      <c r="M52" s="10">
        <f t="shared" si="7"/>
        <v>-2219.9700000000012</v>
      </c>
    </row>
    <row r="53" spans="1:13" ht="29.85" customHeight="1" x14ac:dyDescent="0.2">
      <c r="A53" s="109" t="s">
        <v>190</v>
      </c>
      <c r="B53" s="109"/>
      <c r="C53" s="17" t="s">
        <v>191</v>
      </c>
      <c r="D53" s="1"/>
      <c r="E53" s="1"/>
      <c r="F53" s="1"/>
      <c r="G53" s="14"/>
      <c r="H53" s="1"/>
      <c r="I53" s="1">
        <v>52668.98</v>
      </c>
      <c r="J53" s="44"/>
      <c r="K53" s="44"/>
      <c r="L53" s="12"/>
      <c r="M53" s="10">
        <f t="shared" si="7"/>
        <v>-52668.98</v>
      </c>
    </row>
    <row r="54" spans="1:13" ht="11.7" customHeight="1" x14ac:dyDescent="0.2">
      <c r="A54" s="108" t="s">
        <v>92</v>
      </c>
      <c r="B54" s="108"/>
      <c r="C54" s="30" t="s">
        <v>93</v>
      </c>
      <c r="D54" s="66">
        <v>1814989.33</v>
      </c>
      <c r="E54" s="68">
        <v>1055990</v>
      </c>
      <c r="F54" s="68">
        <v>891731.37</v>
      </c>
      <c r="G54" s="14">
        <f>F54/E54*100</f>
        <v>84.445058191838939</v>
      </c>
      <c r="H54" s="1">
        <f>F54-D54</f>
        <v>-923257.96000000008</v>
      </c>
      <c r="I54" s="1">
        <v>3452199.63</v>
      </c>
      <c r="J54" s="51">
        <v>538600</v>
      </c>
      <c r="K54" s="70">
        <v>59049278.799999997</v>
      </c>
      <c r="L54" s="12">
        <f t="shared" si="6"/>
        <v>10963.47545488303</v>
      </c>
      <c r="M54" s="10">
        <f t="shared" si="7"/>
        <v>55597079.169999994</v>
      </c>
    </row>
    <row r="55" spans="1:13" ht="11.7" customHeight="1" x14ac:dyDescent="0.2">
      <c r="A55" s="89" t="s">
        <v>94</v>
      </c>
      <c r="B55" s="89"/>
      <c r="C55" s="17" t="s">
        <v>95</v>
      </c>
      <c r="D55" s="66">
        <v>154191.15</v>
      </c>
      <c r="E55" s="68">
        <v>162500</v>
      </c>
      <c r="F55" s="68">
        <v>138059.54</v>
      </c>
      <c r="G55" s="11">
        <f t="shared" ref="G55:G60" si="9">F55/E55*100</f>
        <v>84.95971692307694</v>
      </c>
      <c r="H55" s="1">
        <f t="shared" ref="H55:H59" si="10">F55-D55</f>
        <v>-16131.609999999986</v>
      </c>
      <c r="I55" s="10"/>
      <c r="J55" s="10"/>
      <c r="K55" s="10"/>
      <c r="L55" s="12"/>
      <c r="M55" s="10"/>
    </row>
    <row r="56" spans="1:13" ht="57.75" customHeight="1" x14ac:dyDescent="0.2">
      <c r="A56" s="89" t="s">
        <v>96</v>
      </c>
      <c r="B56" s="89"/>
      <c r="C56" s="17" t="s">
        <v>97</v>
      </c>
      <c r="D56" s="66">
        <v>4855</v>
      </c>
      <c r="E56" s="68">
        <v>2500</v>
      </c>
      <c r="F56" s="68">
        <v>255</v>
      </c>
      <c r="G56" s="11">
        <f t="shared" si="9"/>
        <v>10.199999999999999</v>
      </c>
      <c r="H56" s="1">
        <f t="shared" si="10"/>
        <v>-4600</v>
      </c>
      <c r="I56" s="10"/>
      <c r="J56" s="10"/>
      <c r="K56" s="10"/>
      <c r="L56" s="12"/>
      <c r="M56" s="10"/>
    </row>
    <row r="57" spans="1:13" ht="29.85" customHeight="1" x14ac:dyDescent="0.2">
      <c r="A57" s="89" t="s">
        <v>98</v>
      </c>
      <c r="B57" s="89"/>
      <c r="C57" s="17" t="s">
        <v>99</v>
      </c>
      <c r="D57" s="66">
        <v>4855</v>
      </c>
      <c r="E57" s="68">
        <v>2500</v>
      </c>
      <c r="F57" s="68">
        <v>255</v>
      </c>
      <c r="G57" s="11">
        <f t="shared" si="9"/>
        <v>10.199999999999999</v>
      </c>
      <c r="H57" s="1">
        <f t="shared" si="10"/>
        <v>-4600</v>
      </c>
      <c r="I57" s="10"/>
      <c r="J57" s="10"/>
      <c r="K57" s="10"/>
      <c r="L57" s="12"/>
      <c r="M57" s="10"/>
    </row>
    <row r="58" spans="1:13" ht="11.7" customHeight="1" x14ac:dyDescent="0.2">
      <c r="A58" s="89" t="s">
        <v>100</v>
      </c>
      <c r="B58" s="89"/>
      <c r="C58" s="17" t="s">
        <v>101</v>
      </c>
      <c r="D58" s="66">
        <v>149336.15</v>
      </c>
      <c r="E58" s="68">
        <v>160000</v>
      </c>
      <c r="F58" s="68">
        <v>137804.54</v>
      </c>
      <c r="G58" s="11">
        <f t="shared" si="9"/>
        <v>86.127837499999998</v>
      </c>
      <c r="H58" s="1">
        <f t="shared" si="10"/>
        <v>-11531.609999999986</v>
      </c>
      <c r="I58" s="10"/>
      <c r="J58" s="10"/>
      <c r="K58" s="10"/>
      <c r="L58" s="12"/>
      <c r="M58" s="10"/>
    </row>
    <row r="59" spans="1:13" ht="11.7" customHeight="1" x14ac:dyDescent="0.2">
      <c r="A59" s="89" t="s">
        <v>102</v>
      </c>
      <c r="B59" s="89"/>
      <c r="C59" s="17" t="s">
        <v>103</v>
      </c>
      <c r="D59" s="66">
        <v>16475.150000000001</v>
      </c>
      <c r="E59" s="68">
        <v>140000</v>
      </c>
      <c r="F59" s="68">
        <v>127804.54</v>
      </c>
      <c r="G59" s="11">
        <f t="shared" si="9"/>
        <v>91.288957142857143</v>
      </c>
      <c r="H59" s="1">
        <f t="shared" si="10"/>
        <v>111329.38999999998</v>
      </c>
      <c r="I59" s="10"/>
      <c r="J59" s="10"/>
      <c r="K59" s="10"/>
      <c r="L59" s="12"/>
      <c r="M59" s="10"/>
    </row>
    <row r="60" spans="1:13" ht="29.85" customHeight="1" x14ac:dyDescent="0.2">
      <c r="A60" s="89" t="s">
        <v>104</v>
      </c>
      <c r="B60" s="89"/>
      <c r="C60" s="17" t="s">
        <v>105</v>
      </c>
      <c r="D60" s="66">
        <v>47550</v>
      </c>
      <c r="E60" s="68">
        <v>20000</v>
      </c>
      <c r="F60" s="68">
        <v>10000</v>
      </c>
      <c r="G60" s="11">
        <f t="shared" si="9"/>
        <v>50</v>
      </c>
      <c r="H60" s="1">
        <f>F60-D60</f>
        <v>-37550</v>
      </c>
      <c r="I60" s="10"/>
      <c r="J60" s="10"/>
      <c r="K60" s="10"/>
      <c r="L60" s="12"/>
      <c r="M60" s="10"/>
    </row>
    <row r="61" spans="1:13" ht="11.7" customHeight="1" x14ac:dyDescent="0.2">
      <c r="A61" s="89" t="s">
        <v>106</v>
      </c>
      <c r="B61" s="89"/>
      <c r="C61" s="43" t="s">
        <v>107</v>
      </c>
      <c r="D61" s="66">
        <v>85311</v>
      </c>
      <c r="G61" s="52"/>
      <c r="H61" s="1">
        <f>F61-D61</f>
        <v>-85311</v>
      </c>
      <c r="I61" s="10"/>
      <c r="J61" s="10"/>
      <c r="K61" s="10"/>
      <c r="L61" s="12"/>
      <c r="M61" s="10"/>
    </row>
    <row r="62" spans="1:13" ht="21" customHeight="1" x14ac:dyDescent="0.2">
      <c r="A62" s="89" t="s">
        <v>108</v>
      </c>
      <c r="B62" s="89"/>
      <c r="C62" s="43" t="s">
        <v>109</v>
      </c>
      <c r="D62" s="66"/>
      <c r="G62" s="52"/>
      <c r="H62" s="1"/>
      <c r="I62" s="10"/>
      <c r="J62" s="10"/>
      <c r="K62" s="10"/>
      <c r="L62" s="12"/>
      <c r="M62" s="10"/>
    </row>
    <row r="63" spans="1:13" ht="21" customHeight="1" x14ac:dyDescent="0.2">
      <c r="A63" s="89" t="s">
        <v>110</v>
      </c>
      <c r="B63" s="89"/>
      <c r="C63" s="17" t="s">
        <v>111</v>
      </c>
      <c r="D63" s="66">
        <v>725201.54</v>
      </c>
      <c r="E63" s="68">
        <v>93490</v>
      </c>
      <c r="F63" s="68">
        <v>53041.760000000002</v>
      </c>
      <c r="G63" s="11">
        <f>F67/E67*100</f>
        <v>100</v>
      </c>
      <c r="H63" s="1">
        <f t="shared" ref="H63:H73" si="11">F63-D63</f>
        <v>-672159.78</v>
      </c>
      <c r="I63" s="10"/>
      <c r="J63" s="10"/>
      <c r="K63" s="10"/>
      <c r="L63" s="12"/>
      <c r="M63" s="10"/>
    </row>
    <row r="64" spans="1:13" ht="11.7" customHeight="1" x14ac:dyDescent="0.2">
      <c r="A64" s="89" t="s">
        <v>112</v>
      </c>
      <c r="B64" s="89"/>
      <c r="C64" s="17" t="s">
        <v>113</v>
      </c>
      <c r="D64" s="66">
        <v>362213.98</v>
      </c>
      <c r="E64" s="68">
        <v>82198</v>
      </c>
      <c r="F64" s="68">
        <v>51071.64</v>
      </c>
      <c r="G64" s="11">
        <f>F70/E70*100</f>
        <v>6.7812000000000001</v>
      </c>
      <c r="H64" s="1">
        <f t="shared" si="11"/>
        <v>-311142.33999999997</v>
      </c>
      <c r="I64" s="10"/>
      <c r="J64" s="10"/>
      <c r="K64" s="10"/>
      <c r="L64" s="12"/>
      <c r="M64" s="10"/>
    </row>
    <row r="65" spans="1:13" ht="29.85" customHeight="1" x14ac:dyDescent="0.2">
      <c r="A65" s="89" t="s">
        <v>114</v>
      </c>
      <c r="B65" s="89"/>
      <c r="C65" s="17" t="s">
        <v>115</v>
      </c>
      <c r="D65" s="66">
        <v>41800</v>
      </c>
      <c r="E65" s="68">
        <v>36000</v>
      </c>
      <c r="F65" s="68">
        <v>13210</v>
      </c>
      <c r="G65" s="11">
        <f>F71/E71*100</f>
        <v>6.7812000000000001</v>
      </c>
      <c r="H65" s="1">
        <f t="shared" si="11"/>
        <v>-28590</v>
      </c>
      <c r="I65" s="10"/>
      <c r="J65" s="10"/>
      <c r="K65" s="10"/>
      <c r="L65" s="12"/>
      <c r="M65" s="10"/>
    </row>
    <row r="66" spans="1:13" ht="11.7" customHeight="1" x14ac:dyDescent="0.2">
      <c r="A66" s="89" t="s">
        <v>116</v>
      </c>
      <c r="B66" s="89"/>
      <c r="C66" s="17" t="s">
        <v>117</v>
      </c>
      <c r="D66" s="66">
        <v>300303.98</v>
      </c>
      <c r="E66" s="68">
        <v>42708</v>
      </c>
      <c r="F66" s="68">
        <v>34371.64</v>
      </c>
      <c r="G66" s="11">
        <f>F70/E70*100</f>
        <v>6.7812000000000001</v>
      </c>
      <c r="H66" s="1">
        <f t="shared" si="11"/>
        <v>-265932.33999999997</v>
      </c>
      <c r="I66" s="10"/>
      <c r="J66" s="10"/>
      <c r="K66" s="10"/>
      <c r="L66" s="12"/>
      <c r="M66" s="10"/>
    </row>
    <row r="67" spans="1:13" ht="21" customHeight="1" x14ac:dyDescent="0.2">
      <c r="A67" s="89" t="s">
        <v>118</v>
      </c>
      <c r="B67" s="89"/>
      <c r="C67" s="17" t="s">
        <v>119</v>
      </c>
      <c r="D67" s="66">
        <v>20110</v>
      </c>
      <c r="E67" s="82">
        <v>3490</v>
      </c>
      <c r="F67" s="82">
        <v>3490</v>
      </c>
      <c r="G67" s="13">
        <f>F71/E71*100</f>
        <v>6.7812000000000001</v>
      </c>
      <c r="H67" s="1">
        <f t="shared" si="11"/>
        <v>-16620</v>
      </c>
      <c r="I67" s="10"/>
      <c r="J67" s="10"/>
      <c r="K67" s="10"/>
      <c r="L67" s="12"/>
      <c r="M67" s="10"/>
    </row>
    <row r="68" spans="1:13" ht="21" customHeight="1" x14ac:dyDescent="0.2">
      <c r="A68" s="89" t="s">
        <v>120</v>
      </c>
      <c r="B68" s="89"/>
      <c r="C68" s="55" t="s">
        <v>121</v>
      </c>
      <c r="D68" s="66">
        <v>347774.26</v>
      </c>
      <c r="E68" s="48"/>
      <c r="F68" s="48"/>
      <c r="G68" s="14"/>
      <c r="H68" s="1">
        <f t="shared" si="11"/>
        <v>-347774.26</v>
      </c>
      <c r="I68" s="42"/>
      <c r="J68" s="10"/>
      <c r="K68" s="10"/>
      <c r="L68" s="12"/>
      <c r="M68" s="10"/>
    </row>
    <row r="69" spans="1:13" ht="29.85" customHeight="1" x14ac:dyDescent="0.2">
      <c r="A69" s="89" t="s">
        <v>122</v>
      </c>
      <c r="B69" s="89"/>
      <c r="C69" s="55" t="s">
        <v>123</v>
      </c>
      <c r="D69" s="66">
        <v>347774.26</v>
      </c>
      <c r="E69" s="48"/>
      <c r="F69" s="48"/>
      <c r="G69" s="14"/>
      <c r="H69" s="1">
        <f t="shared" si="11"/>
        <v>-347774.26</v>
      </c>
      <c r="I69" s="42"/>
      <c r="J69" s="10"/>
      <c r="K69" s="10"/>
      <c r="L69" s="12"/>
      <c r="M69" s="10"/>
    </row>
    <row r="70" spans="1:13" ht="11.7" customHeight="1" x14ac:dyDescent="0.2">
      <c r="A70" s="89" t="s">
        <v>124</v>
      </c>
      <c r="B70" s="89"/>
      <c r="C70" s="17" t="s">
        <v>125</v>
      </c>
      <c r="D70" s="66">
        <v>15213.3</v>
      </c>
      <c r="E70" s="83">
        <v>10000</v>
      </c>
      <c r="F70" s="83">
        <v>678.12</v>
      </c>
      <c r="G70" s="46">
        <f>F76/E76*100</f>
        <v>87.578758749999992</v>
      </c>
      <c r="H70" s="1">
        <f t="shared" si="11"/>
        <v>-14535.179999999998</v>
      </c>
      <c r="I70" s="10"/>
      <c r="J70" s="10"/>
      <c r="K70" s="10"/>
      <c r="L70" s="12"/>
      <c r="M70" s="10"/>
    </row>
    <row r="71" spans="1:13" ht="29.85" customHeight="1" x14ac:dyDescent="0.2">
      <c r="A71" s="89" t="s">
        <v>126</v>
      </c>
      <c r="B71" s="89"/>
      <c r="C71" s="17" t="s">
        <v>127</v>
      </c>
      <c r="D71" s="66">
        <v>12966.65</v>
      </c>
      <c r="E71" s="82">
        <v>10000</v>
      </c>
      <c r="F71" s="82">
        <v>678.12</v>
      </c>
      <c r="G71" s="13">
        <f>F77/E77*100</f>
        <v>87.578758749999992</v>
      </c>
      <c r="H71" s="1">
        <f t="shared" si="11"/>
        <v>-12288.529999999999</v>
      </c>
      <c r="I71" s="10"/>
      <c r="J71" s="10"/>
      <c r="K71" s="10"/>
      <c r="L71" s="12"/>
      <c r="M71" s="10"/>
    </row>
    <row r="72" spans="1:13" ht="11.7" customHeight="1" x14ac:dyDescent="0.2">
      <c r="A72" s="103" t="s">
        <v>128</v>
      </c>
      <c r="B72" s="104"/>
      <c r="C72" s="55" t="s">
        <v>129</v>
      </c>
      <c r="D72" s="66">
        <v>2.65</v>
      </c>
      <c r="E72" s="48"/>
      <c r="F72" s="48"/>
      <c r="G72" s="13"/>
      <c r="H72" s="1">
        <f t="shared" si="11"/>
        <v>-2.65</v>
      </c>
      <c r="I72" s="42"/>
      <c r="J72" s="10"/>
      <c r="K72" s="10"/>
      <c r="L72" s="12"/>
      <c r="M72" s="10"/>
    </row>
    <row r="73" spans="1:13" ht="21" customHeight="1" x14ac:dyDescent="0.2">
      <c r="A73" s="89" t="s">
        <v>130</v>
      </c>
      <c r="B73" s="89"/>
      <c r="C73" s="55" t="s">
        <v>131</v>
      </c>
      <c r="D73" s="66">
        <v>2244</v>
      </c>
      <c r="E73" s="48"/>
      <c r="F73" s="48"/>
      <c r="G73" s="13"/>
      <c r="H73" s="1">
        <f t="shared" si="11"/>
        <v>-2244</v>
      </c>
      <c r="I73" s="42"/>
      <c r="J73" s="10"/>
      <c r="K73" s="10"/>
      <c r="L73" s="12"/>
      <c r="M73" s="10"/>
    </row>
    <row r="74" spans="1:13" ht="51" customHeight="1" x14ac:dyDescent="0.2">
      <c r="A74" s="89" t="s">
        <v>224</v>
      </c>
      <c r="B74" s="89"/>
      <c r="C74" s="55" t="s">
        <v>225</v>
      </c>
      <c r="D74" s="66"/>
      <c r="E74" s="84">
        <v>1292</v>
      </c>
      <c r="F74" s="84">
        <v>1292</v>
      </c>
      <c r="G74" s="13">
        <f>F74/E74*100</f>
        <v>100</v>
      </c>
      <c r="H74" s="5">
        <f>F74-D74</f>
        <v>1292</v>
      </c>
      <c r="I74" s="42"/>
      <c r="J74" s="1"/>
      <c r="K74" s="1"/>
      <c r="L74" s="11"/>
      <c r="M74" s="1"/>
    </row>
    <row r="75" spans="1:13" ht="11.7" customHeight="1" x14ac:dyDescent="0.2">
      <c r="A75" s="89" t="s">
        <v>132</v>
      </c>
      <c r="B75" s="89"/>
      <c r="C75" s="17" t="s">
        <v>133</v>
      </c>
      <c r="D75" s="66">
        <v>935596.64</v>
      </c>
      <c r="E75" s="83">
        <v>800000</v>
      </c>
      <c r="F75" s="83">
        <v>700630.07</v>
      </c>
      <c r="G75" s="13">
        <f t="shared" ref="G75:G77" si="12">F75/E75*100</f>
        <v>87.578758749999992</v>
      </c>
      <c r="H75" s="5">
        <f t="shared" ref="H75:H77" si="13">F75-D75</f>
        <v>-234966.57000000007</v>
      </c>
      <c r="I75" s="1">
        <v>5026</v>
      </c>
      <c r="J75" s="1"/>
      <c r="K75" s="1"/>
      <c r="L75" s="12"/>
      <c r="M75" s="10">
        <f>K75-I75</f>
        <v>-5026</v>
      </c>
    </row>
    <row r="76" spans="1:13" ht="11.7" customHeight="1" x14ac:dyDescent="0.2">
      <c r="A76" s="89" t="s">
        <v>100</v>
      </c>
      <c r="B76" s="89"/>
      <c r="C76" s="17" t="s">
        <v>134</v>
      </c>
      <c r="D76" s="66">
        <v>935596.64</v>
      </c>
      <c r="E76" s="68">
        <v>800000</v>
      </c>
      <c r="F76" s="68">
        <v>700630.07</v>
      </c>
      <c r="G76" s="13">
        <f t="shared" si="12"/>
        <v>87.578758749999992</v>
      </c>
      <c r="H76" s="5">
        <f t="shared" si="13"/>
        <v>-234966.57000000007</v>
      </c>
      <c r="I76" s="1">
        <v>5026</v>
      </c>
      <c r="J76" s="1"/>
      <c r="K76" s="1"/>
      <c r="L76" s="12"/>
      <c r="M76" s="10">
        <f t="shared" ref="M76:M87" si="14">K76-I76</f>
        <v>-5026</v>
      </c>
    </row>
    <row r="77" spans="1:13" ht="11.7" customHeight="1" x14ac:dyDescent="0.2">
      <c r="A77" s="89" t="s">
        <v>100</v>
      </c>
      <c r="B77" s="89"/>
      <c r="C77" s="17" t="s">
        <v>135</v>
      </c>
      <c r="D77" s="66">
        <v>935596.64</v>
      </c>
      <c r="E77" s="68">
        <v>800000</v>
      </c>
      <c r="F77" s="68">
        <v>700630.07</v>
      </c>
      <c r="G77" s="13">
        <f t="shared" si="12"/>
        <v>87.578758749999992</v>
      </c>
      <c r="H77" s="5">
        <f t="shared" si="13"/>
        <v>-234966.57000000007</v>
      </c>
      <c r="I77" s="1" t="s">
        <v>0</v>
      </c>
      <c r="J77" s="1"/>
      <c r="K77" s="1"/>
      <c r="L77" s="12"/>
      <c r="M77" s="10"/>
    </row>
    <row r="78" spans="1:13" ht="29.85" customHeight="1" x14ac:dyDescent="0.2">
      <c r="A78" s="89" t="s">
        <v>136</v>
      </c>
      <c r="B78" s="89"/>
      <c r="C78" s="17" t="s">
        <v>137</v>
      </c>
      <c r="D78" s="66"/>
      <c r="E78" s="1"/>
      <c r="F78" s="1"/>
      <c r="G78" s="11"/>
      <c r="H78" s="1"/>
      <c r="I78" s="1">
        <v>5026</v>
      </c>
      <c r="J78" s="1"/>
      <c r="K78" s="1"/>
      <c r="L78" s="12"/>
      <c r="M78" s="10">
        <f t="shared" si="14"/>
        <v>-5026</v>
      </c>
    </row>
    <row r="79" spans="1:13" ht="11.7" customHeight="1" x14ac:dyDescent="0.2">
      <c r="A79" s="103" t="s">
        <v>138</v>
      </c>
      <c r="B79" s="104"/>
      <c r="C79" s="17" t="s">
        <v>139</v>
      </c>
      <c r="D79" s="66"/>
      <c r="E79" s="44"/>
      <c r="F79" s="44"/>
      <c r="G79" s="11"/>
      <c r="H79" s="1"/>
      <c r="I79" s="74">
        <v>3447173.63</v>
      </c>
      <c r="J79" s="44">
        <v>538600</v>
      </c>
      <c r="K79" s="44">
        <v>59049278.799999997</v>
      </c>
      <c r="L79" s="12">
        <f>K79/J79*100</f>
        <v>10963.47545488303</v>
      </c>
      <c r="M79" s="10">
        <f t="shared" si="14"/>
        <v>55602105.169999994</v>
      </c>
    </row>
    <row r="80" spans="1:13" ht="21" customHeight="1" x14ac:dyDescent="0.2">
      <c r="A80" s="103" t="s">
        <v>140</v>
      </c>
      <c r="B80" s="104"/>
      <c r="C80" s="17" t="s">
        <v>141</v>
      </c>
      <c r="D80" s="66"/>
      <c r="E80" s="44"/>
      <c r="F80" s="44"/>
      <c r="G80" s="11"/>
      <c r="H80" s="1"/>
      <c r="I80" s="74">
        <v>902251.12</v>
      </c>
      <c r="J80" s="44">
        <v>538600</v>
      </c>
      <c r="K80" s="44">
        <v>616555.36</v>
      </c>
      <c r="L80" s="12">
        <f t="shared" ref="L80" si="15">K80/J80*100</f>
        <v>114.47370219086521</v>
      </c>
      <c r="M80" s="10">
        <f t="shared" si="14"/>
        <v>-285695.76</v>
      </c>
    </row>
    <row r="81" spans="1:13" ht="11.7" customHeight="1" x14ac:dyDescent="0.2">
      <c r="A81" s="103" t="s">
        <v>142</v>
      </c>
      <c r="B81" s="104"/>
      <c r="C81" s="17" t="s">
        <v>143</v>
      </c>
      <c r="D81" s="66"/>
      <c r="E81" s="44"/>
      <c r="F81" s="44"/>
      <c r="G81" s="11"/>
      <c r="H81" s="1"/>
      <c r="I81" s="74">
        <v>2544922.5099999998</v>
      </c>
      <c r="J81" s="44"/>
      <c r="K81" s="44">
        <v>58432723.439999998</v>
      </c>
      <c r="L81" s="12"/>
      <c r="M81" s="10">
        <f t="shared" si="14"/>
        <v>55887800.93</v>
      </c>
    </row>
    <row r="82" spans="1:13" ht="11.7" customHeight="1" x14ac:dyDescent="0.2">
      <c r="A82" s="101" t="s">
        <v>144</v>
      </c>
      <c r="B82" s="102"/>
      <c r="C82" s="30" t="s">
        <v>145</v>
      </c>
      <c r="D82" s="66">
        <v>1018.04</v>
      </c>
      <c r="E82" s="10"/>
      <c r="F82" s="10"/>
      <c r="G82" s="11"/>
      <c r="H82" s="1">
        <f>F82-D82</f>
        <v>-1018.04</v>
      </c>
      <c r="I82" s="74">
        <v>26325</v>
      </c>
      <c r="J82" s="1"/>
      <c r="K82" s="1"/>
      <c r="L82" s="12"/>
      <c r="M82" s="10">
        <f t="shared" si="14"/>
        <v>-26325</v>
      </c>
    </row>
    <row r="83" spans="1:13" ht="11.7" customHeight="1" x14ac:dyDescent="0.2">
      <c r="A83" s="103" t="s">
        <v>146</v>
      </c>
      <c r="B83" s="104"/>
      <c r="C83" s="17" t="s">
        <v>147</v>
      </c>
      <c r="D83" s="66">
        <v>1018.04</v>
      </c>
      <c r="E83" s="1"/>
      <c r="F83" s="1"/>
      <c r="G83" s="11"/>
      <c r="H83" s="1">
        <f t="shared" ref="H83:H96" si="16">F83-D83</f>
        <v>-1018.04</v>
      </c>
      <c r="I83" s="74">
        <v>26325</v>
      </c>
      <c r="J83" s="1"/>
      <c r="K83" s="1"/>
      <c r="L83" s="12"/>
      <c r="M83" s="10">
        <f t="shared" si="14"/>
        <v>-26325</v>
      </c>
    </row>
    <row r="84" spans="1:13" ht="48.75" customHeight="1" x14ac:dyDescent="0.2">
      <c r="A84" s="89" t="s">
        <v>148</v>
      </c>
      <c r="B84" s="89"/>
      <c r="C84" s="17" t="s">
        <v>149</v>
      </c>
      <c r="D84" s="66">
        <v>1000</v>
      </c>
      <c r="E84" s="1"/>
      <c r="F84" s="1"/>
      <c r="G84" s="11"/>
      <c r="H84" s="1">
        <f t="shared" si="16"/>
        <v>-1000</v>
      </c>
      <c r="I84" s="10"/>
      <c r="J84" s="10"/>
      <c r="K84" s="10"/>
      <c r="L84" s="12"/>
      <c r="M84" s="10"/>
    </row>
    <row r="85" spans="1:13" ht="52.5" customHeight="1" x14ac:dyDescent="0.2">
      <c r="A85" s="89" t="s">
        <v>150</v>
      </c>
      <c r="B85" s="89"/>
      <c r="C85" s="17" t="s">
        <v>151</v>
      </c>
      <c r="D85" s="66">
        <v>1000</v>
      </c>
      <c r="E85" s="1"/>
      <c r="F85" s="1"/>
      <c r="G85" s="11"/>
      <c r="H85" s="1">
        <f t="shared" si="16"/>
        <v>-1000</v>
      </c>
      <c r="I85" s="10"/>
      <c r="J85" s="10"/>
      <c r="K85" s="10"/>
      <c r="L85" s="12"/>
      <c r="M85" s="10"/>
    </row>
    <row r="86" spans="1:13" ht="21" customHeight="1" x14ac:dyDescent="0.2">
      <c r="A86" s="89" t="s">
        <v>152</v>
      </c>
      <c r="B86" s="89"/>
      <c r="C86" s="17" t="s">
        <v>153</v>
      </c>
      <c r="D86" s="66">
        <v>18.04</v>
      </c>
      <c r="E86" s="1"/>
      <c r="F86" s="1"/>
      <c r="G86" s="11"/>
      <c r="H86" s="1">
        <f t="shared" si="16"/>
        <v>-18.04</v>
      </c>
      <c r="I86" s="10"/>
      <c r="J86" s="10"/>
      <c r="K86" s="10"/>
      <c r="L86" s="12"/>
      <c r="M86" s="10"/>
    </row>
    <row r="87" spans="1:13" ht="21" customHeight="1" x14ac:dyDescent="0.2">
      <c r="A87" s="89" t="s">
        <v>154</v>
      </c>
      <c r="B87" s="89"/>
      <c r="C87" s="17" t="s">
        <v>155</v>
      </c>
      <c r="D87" s="66"/>
      <c r="E87" s="10"/>
      <c r="F87" s="10"/>
      <c r="G87" s="11"/>
      <c r="H87" s="1"/>
      <c r="I87" s="1">
        <v>26325</v>
      </c>
      <c r="J87" s="1"/>
      <c r="K87" s="1"/>
      <c r="L87" s="12"/>
      <c r="M87" s="10">
        <f t="shared" si="14"/>
        <v>-26325</v>
      </c>
    </row>
    <row r="88" spans="1:13" ht="11.7" customHeight="1" x14ac:dyDescent="0.2">
      <c r="A88" s="89" t="s">
        <v>156</v>
      </c>
      <c r="B88" s="89"/>
      <c r="C88" s="17" t="s">
        <v>157</v>
      </c>
      <c r="D88" s="66"/>
      <c r="E88" s="10"/>
      <c r="F88" s="10"/>
      <c r="G88" s="11"/>
      <c r="H88" s="1"/>
      <c r="I88" s="1" t="s">
        <v>0</v>
      </c>
      <c r="J88" s="1"/>
      <c r="K88" s="1"/>
      <c r="L88" s="12"/>
      <c r="M88" s="10"/>
    </row>
    <row r="89" spans="1:13" ht="11.7" customHeight="1" x14ac:dyDescent="0.2">
      <c r="A89" s="89" t="s">
        <v>158</v>
      </c>
      <c r="B89" s="89"/>
      <c r="C89" s="17" t="s">
        <v>159</v>
      </c>
      <c r="D89" s="66"/>
      <c r="E89" s="10"/>
      <c r="F89" s="10"/>
      <c r="G89" s="11"/>
      <c r="H89" s="1"/>
      <c r="I89" s="1" t="s">
        <v>0</v>
      </c>
      <c r="J89" s="1"/>
      <c r="K89" s="1"/>
      <c r="L89" s="12"/>
      <c r="M89" s="10"/>
    </row>
    <row r="90" spans="1:13" ht="38.85" customHeight="1" x14ac:dyDescent="0.2">
      <c r="A90" s="89" t="s">
        <v>160</v>
      </c>
      <c r="B90" s="89"/>
      <c r="C90" s="17" t="s">
        <v>161</v>
      </c>
      <c r="D90" s="66"/>
      <c r="E90" s="10"/>
      <c r="F90" s="10"/>
      <c r="G90" s="11"/>
      <c r="H90" s="1"/>
      <c r="I90" s="1" t="s">
        <v>0</v>
      </c>
      <c r="J90" s="1"/>
      <c r="K90" s="1"/>
      <c r="L90" s="12"/>
      <c r="M90" s="10"/>
    </row>
    <row r="91" spans="1:13" ht="11.7" customHeight="1" x14ac:dyDescent="0.2">
      <c r="A91" s="108" t="s">
        <v>162</v>
      </c>
      <c r="B91" s="108"/>
      <c r="C91" s="30" t="s">
        <v>163</v>
      </c>
      <c r="D91" s="66">
        <v>146673800</v>
      </c>
      <c r="E91" s="69">
        <v>258100300</v>
      </c>
      <c r="F91" s="69">
        <v>185062200</v>
      </c>
      <c r="G91" s="11">
        <f t="shared" ref="G91:G96" si="17">F91/E91*100</f>
        <v>71.70166016854688</v>
      </c>
      <c r="H91" s="1">
        <f t="shared" si="16"/>
        <v>38388400</v>
      </c>
      <c r="I91" s="1" t="s">
        <v>0</v>
      </c>
      <c r="J91" s="51">
        <v>228176</v>
      </c>
      <c r="K91" s="1"/>
      <c r="L91" s="12"/>
      <c r="M91" s="10"/>
    </row>
    <row r="92" spans="1:13" ht="11.7" customHeight="1" x14ac:dyDescent="0.2">
      <c r="A92" s="89" t="s">
        <v>164</v>
      </c>
      <c r="B92" s="89"/>
      <c r="C92" s="17" t="s">
        <v>165</v>
      </c>
      <c r="D92" s="66">
        <v>146673800</v>
      </c>
      <c r="E92" s="69">
        <v>258100300</v>
      </c>
      <c r="F92" s="69">
        <v>185062200</v>
      </c>
      <c r="G92" s="11">
        <f t="shared" si="17"/>
        <v>71.70166016854688</v>
      </c>
      <c r="H92" s="1">
        <f t="shared" si="16"/>
        <v>38388400</v>
      </c>
      <c r="I92" s="1" t="s">
        <v>0</v>
      </c>
      <c r="J92" s="51">
        <v>228176</v>
      </c>
      <c r="K92" s="1"/>
      <c r="L92" s="12"/>
      <c r="M92" s="10"/>
    </row>
    <row r="93" spans="1:13" ht="11.7" customHeight="1" x14ac:dyDescent="0.2">
      <c r="A93" s="89" t="s">
        <v>166</v>
      </c>
      <c r="B93" s="89"/>
      <c r="C93" s="17" t="s">
        <v>167</v>
      </c>
      <c r="D93" s="66">
        <v>61573600</v>
      </c>
      <c r="E93" s="69">
        <v>158061600</v>
      </c>
      <c r="F93" s="69">
        <v>116092200</v>
      </c>
      <c r="G93" s="11">
        <f t="shared" si="17"/>
        <v>73.44744074462109</v>
      </c>
      <c r="H93" s="1">
        <f t="shared" si="16"/>
        <v>54518600</v>
      </c>
      <c r="I93" s="1" t="s">
        <v>0</v>
      </c>
      <c r="J93" s="1"/>
      <c r="K93" s="1"/>
      <c r="L93" s="12"/>
      <c r="M93" s="10"/>
    </row>
    <row r="94" spans="1:13" ht="11.7" customHeight="1" x14ac:dyDescent="0.2">
      <c r="A94" s="89" t="s">
        <v>168</v>
      </c>
      <c r="B94" s="89"/>
      <c r="C94" s="17" t="s">
        <v>169</v>
      </c>
      <c r="D94" s="66">
        <v>61573600</v>
      </c>
      <c r="E94" s="69">
        <v>125908600</v>
      </c>
      <c r="F94" s="69">
        <v>83939200</v>
      </c>
      <c r="G94" s="11">
        <f t="shared" si="17"/>
        <v>66.666772563589788</v>
      </c>
      <c r="H94" s="1">
        <f t="shared" si="16"/>
        <v>22365600</v>
      </c>
      <c r="I94" s="1" t="s">
        <v>0</v>
      </c>
      <c r="J94" s="1"/>
      <c r="K94" s="1"/>
      <c r="L94" s="12"/>
      <c r="M94" s="10"/>
    </row>
    <row r="95" spans="1:13" ht="61.2" customHeight="1" x14ac:dyDescent="0.2">
      <c r="A95" s="89" t="s">
        <v>226</v>
      </c>
      <c r="B95" s="89"/>
      <c r="C95" s="50" t="s">
        <v>227</v>
      </c>
      <c r="D95" s="66"/>
      <c r="E95" s="69">
        <v>32153000</v>
      </c>
      <c r="F95" s="69">
        <v>32153000</v>
      </c>
      <c r="G95" s="11">
        <f t="shared" si="17"/>
        <v>100</v>
      </c>
      <c r="H95" s="1">
        <f t="shared" si="16"/>
        <v>32153000</v>
      </c>
      <c r="I95" s="1"/>
      <c r="J95" s="1"/>
      <c r="K95" s="1"/>
      <c r="L95" s="11"/>
      <c r="M95" s="1" t="s">
        <v>230</v>
      </c>
    </row>
    <row r="96" spans="1:13" ht="11.7" customHeight="1" x14ac:dyDescent="0.2">
      <c r="A96" s="89" t="s">
        <v>170</v>
      </c>
      <c r="B96" s="89"/>
      <c r="C96" s="17" t="s">
        <v>171</v>
      </c>
      <c r="D96" s="66">
        <v>85100200</v>
      </c>
      <c r="E96" s="69">
        <v>100038700</v>
      </c>
      <c r="F96" s="69">
        <v>68970000</v>
      </c>
      <c r="G96" s="11">
        <f t="shared" si="17"/>
        <v>68.943318935571924</v>
      </c>
      <c r="H96" s="1">
        <f t="shared" si="16"/>
        <v>-16130200</v>
      </c>
      <c r="I96" s="1" t="s">
        <v>0</v>
      </c>
      <c r="J96" s="1">
        <v>228176</v>
      </c>
      <c r="K96" s="1"/>
      <c r="L96" s="12"/>
      <c r="M96" s="10"/>
    </row>
    <row r="97" spans="1:13" ht="35.25" customHeight="1" x14ac:dyDescent="0.2">
      <c r="A97" s="89" t="s">
        <v>172</v>
      </c>
      <c r="B97" s="89"/>
      <c r="C97" s="17" t="s">
        <v>173</v>
      </c>
      <c r="D97" s="66"/>
      <c r="E97" s="69"/>
      <c r="F97" s="69"/>
      <c r="G97" s="11"/>
      <c r="H97" s="1"/>
      <c r="I97" s="1" t="s">
        <v>0</v>
      </c>
      <c r="J97" s="51">
        <v>228176</v>
      </c>
      <c r="K97" s="1"/>
      <c r="L97" s="12"/>
      <c r="M97" s="10"/>
    </row>
    <row r="98" spans="1:13" ht="11.7" customHeight="1" x14ac:dyDescent="0.2">
      <c r="A98" s="89" t="s">
        <v>174</v>
      </c>
      <c r="B98" s="89"/>
      <c r="C98" s="17" t="s">
        <v>175</v>
      </c>
      <c r="D98" s="66">
        <v>85100200</v>
      </c>
      <c r="E98" s="69">
        <v>100038700</v>
      </c>
      <c r="F98" s="69">
        <v>68970000</v>
      </c>
      <c r="G98" s="11">
        <f t="shared" ref="G98:G123" si="18">F98/E98*100</f>
        <v>68.943318935571924</v>
      </c>
      <c r="H98" s="1">
        <f t="shared" ref="H98:H123" si="19">F98-D98</f>
        <v>-16130200</v>
      </c>
      <c r="I98" s="10"/>
      <c r="J98" s="10"/>
      <c r="K98" s="10"/>
      <c r="L98" s="12"/>
      <c r="M98" s="10"/>
    </row>
    <row r="99" spans="1:13" ht="24" customHeight="1" x14ac:dyDescent="0.2">
      <c r="A99" s="109" t="s">
        <v>176</v>
      </c>
      <c r="B99" s="109"/>
      <c r="C99" s="17" t="s">
        <v>177</v>
      </c>
      <c r="D99" s="66">
        <v>4845453</v>
      </c>
      <c r="E99" s="87">
        <v>863941923</v>
      </c>
      <c r="F99" s="87">
        <v>838594994.34000003</v>
      </c>
      <c r="G99" s="13">
        <f t="shared" ref="G99" si="20">F99/E99*100</f>
        <v>97.066130490347788</v>
      </c>
      <c r="H99" s="1">
        <f>F99-D99</f>
        <v>833749541.34000003</v>
      </c>
      <c r="I99" s="1"/>
      <c r="J99" s="1"/>
      <c r="K99" s="1"/>
      <c r="L99" s="11"/>
      <c r="M99" s="1"/>
    </row>
    <row r="100" spans="1:13" ht="38.85" customHeight="1" x14ac:dyDescent="0.2">
      <c r="A100" s="89" t="s">
        <v>178</v>
      </c>
      <c r="B100" s="89"/>
      <c r="C100" s="55" t="s">
        <v>179</v>
      </c>
      <c r="D100" s="66">
        <v>847200</v>
      </c>
      <c r="E100" s="48"/>
      <c r="F100" s="48"/>
      <c r="G100" s="28"/>
      <c r="H100" s="1">
        <f t="shared" si="19"/>
        <v>-847200</v>
      </c>
      <c r="I100" s="42"/>
      <c r="J100" s="10"/>
      <c r="K100" s="10"/>
      <c r="L100" s="12"/>
      <c r="M100" s="10"/>
    </row>
    <row r="101" spans="1:13" ht="23.25" customHeight="1" x14ac:dyDescent="0.2">
      <c r="A101" s="106" t="s">
        <v>217</v>
      </c>
      <c r="B101" s="106"/>
      <c r="C101" s="25" t="s">
        <v>218</v>
      </c>
      <c r="D101" s="66">
        <v>187753</v>
      </c>
      <c r="E101" s="88">
        <v>18772046.16</v>
      </c>
      <c r="F101" s="88">
        <v>18772046.16</v>
      </c>
      <c r="G101" s="46">
        <f>F101/E101*100</f>
        <v>100</v>
      </c>
      <c r="H101" s="1">
        <f t="shared" si="19"/>
        <v>18584293.16</v>
      </c>
      <c r="I101" s="1"/>
      <c r="J101" s="1"/>
      <c r="K101" s="1"/>
      <c r="L101" s="11"/>
      <c r="M101" s="1"/>
    </row>
    <row r="102" spans="1:13" ht="63.6" customHeight="1" x14ac:dyDescent="0.2">
      <c r="A102" s="106" t="s">
        <v>208</v>
      </c>
      <c r="B102" s="106"/>
      <c r="C102" s="25" t="s">
        <v>209</v>
      </c>
      <c r="D102" s="66">
        <v>3810500</v>
      </c>
      <c r="E102" s="69"/>
      <c r="F102" s="69"/>
      <c r="G102" s="11"/>
      <c r="H102" s="1">
        <f t="shared" si="19"/>
        <v>-3810500</v>
      </c>
      <c r="I102" s="1"/>
      <c r="J102" s="1"/>
      <c r="K102" s="1"/>
      <c r="L102" s="11"/>
      <c r="M102" s="1"/>
    </row>
    <row r="103" spans="1:13" ht="11.7" customHeight="1" x14ac:dyDescent="0.2">
      <c r="A103" s="89" t="s">
        <v>180</v>
      </c>
      <c r="B103" s="89"/>
      <c r="C103" s="17" t="s">
        <v>181</v>
      </c>
      <c r="D103" s="66">
        <v>1634643.92</v>
      </c>
      <c r="E103" s="69">
        <v>4873815.0999999996</v>
      </c>
      <c r="F103" s="69">
        <v>3188172.87</v>
      </c>
      <c r="G103" s="11">
        <f>F103/E103*100</f>
        <v>65.414317215275574</v>
      </c>
      <c r="H103" s="1">
        <f t="shared" si="19"/>
        <v>1553528.9500000002</v>
      </c>
      <c r="I103" s="10"/>
      <c r="J103" s="10"/>
      <c r="K103" s="10"/>
      <c r="L103" s="12"/>
      <c r="M103" s="10"/>
    </row>
    <row r="104" spans="1:13" ht="197.4" customHeight="1" x14ac:dyDescent="0.2">
      <c r="A104" s="89" t="s">
        <v>228</v>
      </c>
      <c r="B104" s="89"/>
      <c r="C104" s="17" t="s">
        <v>229</v>
      </c>
      <c r="D104" s="66"/>
      <c r="E104" s="69">
        <v>1607212.1</v>
      </c>
      <c r="F104" s="69">
        <v>1607212.1</v>
      </c>
      <c r="G104" s="11">
        <f>F104/E104*100</f>
        <v>100</v>
      </c>
      <c r="H104" s="1">
        <f t="shared" si="19"/>
        <v>1607212.1</v>
      </c>
      <c r="I104" s="1"/>
      <c r="J104" s="1"/>
      <c r="K104" s="1"/>
      <c r="L104" s="11"/>
      <c r="M104" s="1"/>
    </row>
    <row r="105" spans="1:13" ht="21" customHeight="1" x14ac:dyDescent="0.2">
      <c r="A105" s="89" t="s">
        <v>182</v>
      </c>
      <c r="B105" s="89"/>
      <c r="C105" s="31" t="s">
        <v>183</v>
      </c>
      <c r="D105" s="66">
        <v>521107.59</v>
      </c>
      <c r="E105" s="69">
        <v>670400</v>
      </c>
      <c r="F105" s="69">
        <v>457109.34</v>
      </c>
      <c r="G105" s="11">
        <f>F105/E105*100</f>
        <v>68.18456742243437</v>
      </c>
      <c r="H105" s="1">
        <f>F105-D105</f>
        <v>-63998.25</v>
      </c>
      <c r="I105" s="10"/>
      <c r="J105" s="10"/>
      <c r="K105" s="10"/>
      <c r="L105" s="12"/>
      <c r="M105" s="10"/>
    </row>
    <row r="106" spans="1:13" ht="45.75" customHeight="1" x14ac:dyDescent="0.2">
      <c r="A106" s="89" t="s">
        <v>184</v>
      </c>
      <c r="B106" s="89"/>
      <c r="C106" s="17" t="s">
        <v>185</v>
      </c>
      <c r="D106" s="66">
        <v>308495</v>
      </c>
      <c r="E106" s="69">
        <v>598000</v>
      </c>
      <c r="F106" s="69">
        <v>299025</v>
      </c>
      <c r="G106" s="11">
        <f t="shared" ref="G106:G107" si="21">F106/E106*100</f>
        <v>50.004180602006684</v>
      </c>
      <c r="H106" s="1">
        <f t="shared" ref="H106:H107" si="22">F106-D106</f>
        <v>-9470</v>
      </c>
      <c r="I106" s="10"/>
      <c r="J106" s="10"/>
      <c r="K106" s="10"/>
      <c r="L106" s="12"/>
      <c r="M106" s="10"/>
    </row>
    <row r="107" spans="1:13" ht="11.7" customHeight="1" x14ac:dyDescent="0.2">
      <c r="A107" s="89" t="s">
        <v>186</v>
      </c>
      <c r="B107" s="89"/>
      <c r="C107" s="18" t="s">
        <v>187</v>
      </c>
      <c r="D107" s="66">
        <v>623041.32999999996</v>
      </c>
      <c r="E107" s="69">
        <v>1998203</v>
      </c>
      <c r="F107" s="69">
        <v>824826.43</v>
      </c>
      <c r="G107" s="11">
        <f t="shared" si="21"/>
        <v>41.278410151521143</v>
      </c>
      <c r="H107" s="1">
        <f t="shared" si="22"/>
        <v>201785.10000000009</v>
      </c>
      <c r="I107" s="4"/>
      <c r="J107" s="4"/>
      <c r="K107" s="4"/>
      <c r="L107" s="13"/>
      <c r="M107" s="4"/>
    </row>
    <row r="108" spans="1:13" ht="57" customHeight="1" x14ac:dyDescent="0.2">
      <c r="A108" s="106" t="s">
        <v>210</v>
      </c>
      <c r="B108" s="107"/>
      <c r="C108" s="26" t="s">
        <v>211</v>
      </c>
      <c r="D108" s="66">
        <v>182000</v>
      </c>
      <c r="E108" s="51"/>
      <c r="F108" s="51"/>
      <c r="G108" s="14"/>
      <c r="H108" s="4">
        <f>F108-D108</f>
        <v>-182000</v>
      </c>
      <c r="I108" s="5"/>
      <c r="J108" s="5"/>
      <c r="K108" s="5"/>
      <c r="L108" s="14"/>
      <c r="M108" s="5"/>
    </row>
    <row r="109" spans="1:13" s="20" customFormat="1" ht="11.7" customHeight="1" x14ac:dyDescent="0.2">
      <c r="A109" s="105" t="s">
        <v>188</v>
      </c>
      <c r="B109" s="105"/>
      <c r="C109" s="21" t="s">
        <v>189</v>
      </c>
      <c r="D109" s="85">
        <v>322238717.86000001</v>
      </c>
      <c r="E109" s="85">
        <v>887587784.25999999</v>
      </c>
      <c r="F109" s="85">
        <v>860555213.37</v>
      </c>
      <c r="G109" s="23">
        <f t="shared" si="18"/>
        <v>96.954377767542439</v>
      </c>
      <c r="H109" s="86">
        <f>F109-D109</f>
        <v>538316495.50999999</v>
      </c>
      <c r="I109" s="86">
        <v>3625267.36</v>
      </c>
      <c r="J109" s="53">
        <v>896776</v>
      </c>
      <c r="K109" s="53">
        <v>59134106.390000001</v>
      </c>
      <c r="L109" s="23">
        <f t="shared" ref="L109:L123" si="23">K109/J109*100</f>
        <v>6594.0777172894896</v>
      </c>
      <c r="M109" s="22">
        <f t="shared" ref="M109:M123" si="24">K109-I109</f>
        <v>55508839.030000001</v>
      </c>
    </row>
    <row r="110" spans="1:13" s="3" customFormat="1" ht="13.65" customHeight="1" x14ac:dyDescent="0.2">
      <c r="A110" s="96" t="s">
        <v>193</v>
      </c>
      <c r="B110" s="96"/>
      <c r="C110" s="19"/>
      <c r="D110" s="15"/>
      <c r="E110" s="90"/>
      <c r="F110" s="90"/>
      <c r="G110" s="16"/>
      <c r="H110" s="32"/>
      <c r="I110" s="15" t="s">
        <v>0</v>
      </c>
      <c r="J110" s="15"/>
      <c r="K110" s="15"/>
      <c r="L110" s="91"/>
      <c r="M110" s="91"/>
    </row>
    <row r="111" spans="1:13" s="3" customFormat="1" ht="13.5" customHeight="1" x14ac:dyDescent="0.2">
      <c r="A111" s="93" t="s">
        <v>195</v>
      </c>
      <c r="B111" s="94"/>
      <c r="C111" s="7" t="s">
        <v>206</v>
      </c>
      <c r="D111" s="56">
        <v>44947005.530000001</v>
      </c>
      <c r="E111" s="56">
        <v>67815174</v>
      </c>
      <c r="F111" s="57">
        <v>43880911.32</v>
      </c>
      <c r="G111" s="58">
        <f t="shared" si="18"/>
        <v>64.706626455017286</v>
      </c>
      <c r="H111" s="59">
        <f>F111-D111</f>
        <v>-1066094.2100000009</v>
      </c>
      <c r="I111" s="56"/>
      <c r="J111" s="56"/>
      <c r="K111" s="56">
        <v>11287122.41</v>
      </c>
      <c r="L111" s="58"/>
      <c r="M111" s="59">
        <f t="shared" ref="M111:M122" si="25">K111-I111</f>
        <v>11287122.41</v>
      </c>
    </row>
    <row r="112" spans="1:13" s="3" customFormat="1" x14ac:dyDescent="0.2">
      <c r="A112" s="93" t="s">
        <v>196</v>
      </c>
      <c r="B112" s="94"/>
      <c r="C112" s="6">
        <v>1000</v>
      </c>
      <c r="D112" s="56">
        <v>181027694.55000001</v>
      </c>
      <c r="E112" s="56">
        <v>185694502.15000001</v>
      </c>
      <c r="F112" s="56">
        <v>117348737.54000001</v>
      </c>
      <c r="G112" s="58">
        <f t="shared" si="18"/>
        <v>63.194513666973421</v>
      </c>
      <c r="H112" s="59">
        <f t="shared" si="19"/>
        <v>-63678957.010000005</v>
      </c>
      <c r="I112" s="56">
        <v>1122365.92</v>
      </c>
      <c r="J112" s="56">
        <v>524600</v>
      </c>
      <c r="K112" s="56">
        <v>4523491.58</v>
      </c>
      <c r="L112" s="58">
        <f t="shared" si="23"/>
        <v>862.27441479222261</v>
      </c>
      <c r="M112" s="59">
        <f t="shared" si="25"/>
        <v>3401125.66</v>
      </c>
    </row>
    <row r="113" spans="1:13" s="3" customFormat="1" x14ac:dyDescent="0.2">
      <c r="A113" s="93" t="s">
        <v>197</v>
      </c>
      <c r="B113" s="94"/>
      <c r="C113" s="6">
        <v>2000</v>
      </c>
      <c r="D113" s="56">
        <v>13305562.810000001</v>
      </c>
      <c r="E113" s="56">
        <v>21834750</v>
      </c>
      <c r="F113" s="56">
        <v>9986624.2799999993</v>
      </c>
      <c r="G113" s="58">
        <f t="shared" si="18"/>
        <v>45.73729619070518</v>
      </c>
      <c r="H113" s="59">
        <f t="shared" si="19"/>
        <v>-3318938.5300000012</v>
      </c>
      <c r="I113" s="56"/>
      <c r="J113" s="56"/>
      <c r="K113" s="56"/>
      <c r="L113" s="58"/>
      <c r="M113" s="59"/>
    </row>
    <row r="114" spans="1:13" s="3" customFormat="1" x14ac:dyDescent="0.2">
      <c r="A114" s="93" t="s">
        <v>198</v>
      </c>
      <c r="B114" s="94"/>
      <c r="C114" s="6">
        <v>3000</v>
      </c>
      <c r="D114" s="56">
        <v>16168693.619999999</v>
      </c>
      <c r="E114" s="56">
        <v>31808665.550000001</v>
      </c>
      <c r="F114" s="56">
        <v>16756420.25</v>
      </c>
      <c r="G114" s="58">
        <f t="shared" si="18"/>
        <v>52.678790387042817</v>
      </c>
      <c r="H114" s="59">
        <f t="shared" si="19"/>
        <v>587726.63000000082</v>
      </c>
      <c r="I114" s="56">
        <v>2164818.7599999998</v>
      </c>
      <c r="J114" s="56">
        <v>1628212.1</v>
      </c>
      <c r="K114" s="56">
        <v>41128814.890000001</v>
      </c>
      <c r="L114" s="58">
        <f t="shared" si="23"/>
        <v>2526.0108858053568</v>
      </c>
      <c r="M114" s="59">
        <f t="shared" si="25"/>
        <v>38963996.130000003</v>
      </c>
    </row>
    <row r="115" spans="1:13" s="3" customFormat="1" x14ac:dyDescent="0.2">
      <c r="A115" s="93" t="s">
        <v>199</v>
      </c>
      <c r="B115" s="94"/>
      <c r="C115" s="6">
        <v>4000</v>
      </c>
      <c r="D115" s="56">
        <v>12262265.16</v>
      </c>
      <c r="E115" s="56">
        <v>14691893.720000001</v>
      </c>
      <c r="F115" s="56">
        <v>7760389.1600000001</v>
      </c>
      <c r="G115" s="58">
        <f t="shared" si="18"/>
        <v>52.820890947746392</v>
      </c>
      <c r="H115" s="59">
        <f t="shared" si="19"/>
        <v>-4501876</v>
      </c>
      <c r="I115" s="56">
        <v>159966.82999999999</v>
      </c>
      <c r="J115" s="56">
        <v>3000</v>
      </c>
      <c r="K115" s="56">
        <v>132298.5</v>
      </c>
      <c r="L115" s="58">
        <f t="shared" si="23"/>
        <v>4409.95</v>
      </c>
      <c r="M115" s="59">
        <f t="shared" si="25"/>
        <v>-27668.329999999987</v>
      </c>
    </row>
    <row r="116" spans="1:13" s="3" customFormat="1" x14ac:dyDescent="0.2">
      <c r="A116" s="93" t="s">
        <v>200</v>
      </c>
      <c r="B116" s="94"/>
      <c r="C116" s="6">
        <v>5000</v>
      </c>
      <c r="D116" s="56">
        <v>3971952.06</v>
      </c>
      <c r="E116" s="56">
        <v>2444207.2200000002</v>
      </c>
      <c r="F116" s="56">
        <v>1800709.7</v>
      </c>
      <c r="G116" s="58">
        <f t="shared" si="18"/>
        <v>73.672546470916643</v>
      </c>
      <c r="H116" s="59">
        <f t="shared" si="19"/>
        <v>-2171242.3600000003</v>
      </c>
      <c r="I116" s="56">
        <v>27334.6</v>
      </c>
      <c r="J116" s="56"/>
      <c r="K116" s="56"/>
      <c r="L116" s="58"/>
      <c r="M116" s="59">
        <f t="shared" si="25"/>
        <v>-27334.6</v>
      </c>
    </row>
    <row r="117" spans="1:13" s="3" customFormat="1" ht="11.25" customHeight="1" x14ac:dyDescent="0.2">
      <c r="A117" s="93" t="s">
        <v>201</v>
      </c>
      <c r="B117" s="94"/>
      <c r="C117" s="6">
        <v>6000</v>
      </c>
      <c r="D117" s="56">
        <v>14047697.59</v>
      </c>
      <c r="E117" s="56">
        <v>119134000</v>
      </c>
      <c r="F117" s="56">
        <v>22378264.210000001</v>
      </c>
      <c r="G117" s="58">
        <f t="shared" si="18"/>
        <v>18.784112184598854</v>
      </c>
      <c r="H117" s="59">
        <f t="shared" si="19"/>
        <v>8330566.620000001</v>
      </c>
      <c r="I117" s="56"/>
      <c r="J117" s="56">
        <v>81426000</v>
      </c>
      <c r="K117" s="56">
        <v>29432900.399999999</v>
      </c>
      <c r="L117" s="58">
        <f t="shared" si="23"/>
        <v>36.14680863606219</v>
      </c>
      <c r="M117" s="59">
        <f t="shared" si="25"/>
        <v>29432900.399999999</v>
      </c>
    </row>
    <row r="118" spans="1:13" s="3" customFormat="1" x14ac:dyDescent="0.2">
      <c r="A118" s="93" t="s">
        <v>202</v>
      </c>
      <c r="B118" s="94"/>
      <c r="C118" s="6">
        <v>7000</v>
      </c>
      <c r="D118" s="56">
        <v>464857.26</v>
      </c>
      <c r="E118" s="56">
        <v>707600</v>
      </c>
      <c r="F118" s="56">
        <v>353035.51</v>
      </c>
      <c r="G118" s="58">
        <f t="shared" si="18"/>
        <v>49.891960146975691</v>
      </c>
      <c r="H118" s="59">
        <f t="shared" si="19"/>
        <v>-111821.75</v>
      </c>
      <c r="I118" s="56"/>
      <c r="J118" s="56">
        <v>4267911</v>
      </c>
      <c r="K118" s="56"/>
      <c r="L118" s="58">
        <f t="shared" si="23"/>
        <v>0</v>
      </c>
      <c r="M118" s="59"/>
    </row>
    <row r="119" spans="1:13" s="3" customFormat="1" x14ac:dyDescent="0.2">
      <c r="A119" s="93" t="s">
        <v>203</v>
      </c>
      <c r="B119" s="94"/>
      <c r="C119" s="6">
        <v>8000</v>
      </c>
      <c r="D119" s="56">
        <v>8389253.0700000003</v>
      </c>
      <c r="E119" s="56">
        <v>54094637.520000003</v>
      </c>
      <c r="F119" s="56">
        <v>22824798.109999999</v>
      </c>
      <c r="G119" s="58">
        <f t="shared" si="18"/>
        <v>42.194197348232827</v>
      </c>
      <c r="H119" s="59">
        <f t="shared" si="19"/>
        <v>14435545.039999999</v>
      </c>
      <c r="I119" s="56"/>
      <c r="J119" s="56">
        <v>32537013</v>
      </c>
      <c r="K119" s="56">
        <v>35541019.640000001</v>
      </c>
      <c r="L119" s="58">
        <f t="shared" si="23"/>
        <v>109.23258272048513</v>
      </c>
      <c r="M119" s="59">
        <f t="shared" si="25"/>
        <v>35541019.640000001</v>
      </c>
    </row>
    <row r="120" spans="1:13" s="3" customFormat="1" ht="27" customHeight="1" x14ac:dyDescent="0.2">
      <c r="A120" s="93" t="s">
        <v>204</v>
      </c>
      <c r="B120" s="94"/>
      <c r="C120" s="6">
        <v>9800</v>
      </c>
      <c r="D120" s="56">
        <v>50000</v>
      </c>
      <c r="E120" s="56">
        <v>68719513</v>
      </c>
      <c r="F120" s="56">
        <v>68716513</v>
      </c>
      <c r="G120" s="58">
        <f>F120/E120*100</f>
        <v>99.99563442773524</v>
      </c>
      <c r="H120" s="59">
        <f t="shared" si="19"/>
        <v>68666513</v>
      </c>
      <c r="I120" s="56"/>
      <c r="J120" s="56">
        <v>21192650</v>
      </c>
      <c r="K120" s="56">
        <v>21192650</v>
      </c>
      <c r="L120" s="58">
        <f t="shared" si="23"/>
        <v>100</v>
      </c>
      <c r="M120" s="59">
        <f t="shared" si="25"/>
        <v>21192650</v>
      </c>
    </row>
    <row r="121" spans="1:13" s="3" customFormat="1" ht="13.5" customHeight="1" x14ac:dyDescent="0.2">
      <c r="A121" s="99" t="s">
        <v>217</v>
      </c>
      <c r="B121" s="100"/>
      <c r="C121" s="6">
        <v>9150</v>
      </c>
      <c r="D121" s="56"/>
      <c r="E121" s="56">
        <v>550000</v>
      </c>
      <c r="F121" s="56">
        <v>550000</v>
      </c>
      <c r="G121" s="58">
        <f t="shared" si="18"/>
        <v>100</v>
      </c>
      <c r="H121" s="59">
        <f t="shared" si="19"/>
        <v>550000</v>
      </c>
      <c r="I121" s="56"/>
      <c r="J121" s="56"/>
      <c r="K121" s="56"/>
      <c r="L121" s="58"/>
      <c r="M121" s="59"/>
    </row>
    <row r="122" spans="1:13" ht="24.75" customHeight="1" x14ac:dyDescent="0.2">
      <c r="A122" s="93" t="s">
        <v>205</v>
      </c>
      <c r="B122" s="94"/>
      <c r="C122" s="8">
        <v>9700</v>
      </c>
      <c r="D122" s="56">
        <v>1660000</v>
      </c>
      <c r="E122" s="56">
        <v>89111850</v>
      </c>
      <c r="F122" s="56">
        <v>63343450</v>
      </c>
      <c r="G122" s="58">
        <f t="shared" si="18"/>
        <v>71.083082665212316</v>
      </c>
      <c r="H122" s="59">
        <f t="shared" si="19"/>
        <v>61683450</v>
      </c>
      <c r="I122" s="56"/>
      <c r="J122" s="56">
        <v>5850000</v>
      </c>
      <c r="K122" s="56">
        <v>5850000</v>
      </c>
      <c r="L122" s="58">
        <f t="shared" si="23"/>
        <v>100</v>
      </c>
      <c r="M122" s="59">
        <f t="shared" si="25"/>
        <v>5850000</v>
      </c>
    </row>
    <row r="123" spans="1:13" s="20" customFormat="1" x14ac:dyDescent="0.2">
      <c r="A123" s="95" t="s">
        <v>188</v>
      </c>
      <c r="B123" s="95"/>
      <c r="C123" s="27">
        <v>900203</v>
      </c>
      <c r="D123" s="60">
        <f>SUM(D111:D122)</f>
        <v>296294981.64999998</v>
      </c>
      <c r="E123" s="60">
        <f>SUM(E111:E122)</f>
        <v>656606793.16000009</v>
      </c>
      <c r="F123" s="60">
        <f>SUM(F111:F122)</f>
        <v>375699853.07999998</v>
      </c>
      <c r="G123" s="61">
        <f t="shared" si="18"/>
        <v>57.218392650477881</v>
      </c>
      <c r="H123" s="62">
        <f t="shared" si="19"/>
        <v>79404871.430000007</v>
      </c>
      <c r="I123" s="60">
        <f>SUM(I111:I122)</f>
        <v>3474486.11</v>
      </c>
      <c r="J123" s="71">
        <v>896776</v>
      </c>
      <c r="K123" s="72">
        <v>59134106.390000001</v>
      </c>
      <c r="L123" s="61">
        <f t="shared" si="23"/>
        <v>6594.0777172894896</v>
      </c>
      <c r="M123" s="62">
        <f t="shared" si="24"/>
        <v>55659620.280000001</v>
      </c>
    </row>
    <row r="124" spans="1:13" ht="19.5" customHeight="1" x14ac:dyDescent="0.2">
      <c r="A124" s="97" t="s">
        <v>212</v>
      </c>
      <c r="B124" s="97"/>
      <c r="C124" s="28"/>
      <c r="D124" s="63"/>
      <c r="E124" s="63"/>
      <c r="F124" s="63"/>
      <c r="G124" s="64"/>
      <c r="H124" s="63"/>
      <c r="I124" s="63"/>
      <c r="J124" s="63"/>
      <c r="K124" s="63"/>
      <c r="L124" s="64"/>
      <c r="M124" s="63"/>
    </row>
    <row r="125" spans="1:13" ht="15.75" customHeight="1" x14ac:dyDescent="0.2">
      <c r="A125" s="97" t="s">
        <v>213</v>
      </c>
      <c r="B125" s="97"/>
      <c r="C125" s="28"/>
      <c r="D125" s="63"/>
      <c r="E125" s="63"/>
      <c r="F125" s="63"/>
      <c r="G125" s="64"/>
      <c r="H125" s="63"/>
      <c r="I125" s="63"/>
      <c r="J125" s="63"/>
      <c r="K125" s="63"/>
      <c r="L125" s="64"/>
      <c r="M125" s="63"/>
    </row>
    <row r="126" spans="1:13" ht="14.25" customHeight="1" x14ac:dyDescent="0.2">
      <c r="A126" s="97" t="s">
        <v>214</v>
      </c>
      <c r="B126" s="97"/>
      <c r="C126" s="29">
        <v>200000</v>
      </c>
      <c r="D126" s="65">
        <v>-25943736.210000001</v>
      </c>
      <c r="E126" s="65"/>
      <c r="F126" s="65">
        <v>-484855360.29000002</v>
      </c>
      <c r="G126" s="65"/>
      <c r="H126" s="65">
        <f t="shared" ref="H126:H128" si="26">F126-D126</f>
        <v>-458911624.08000004</v>
      </c>
      <c r="I126" s="65">
        <v>-150781.25</v>
      </c>
      <c r="J126" s="65"/>
      <c r="K126" s="65">
        <v>89954191.030000001</v>
      </c>
      <c r="L126" s="65"/>
      <c r="M126" s="65">
        <f>K126-I126</f>
        <v>90104972.280000001</v>
      </c>
    </row>
    <row r="127" spans="1:13" ht="13.5" customHeight="1" x14ac:dyDescent="0.2">
      <c r="A127" s="97" t="s">
        <v>215</v>
      </c>
      <c r="B127" s="97"/>
      <c r="C127" s="28"/>
      <c r="D127" s="65"/>
      <c r="E127" s="65"/>
      <c r="F127" s="65"/>
      <c r="G127" s="65"/>
      <c r="H127" s="65"/>
      <c r="I127" s="65"/>
      <c r="J127" s="65"/>
      <c r="K127" s="65"/>
      <c r="L127" s="65"/>
      <c r="M127" s="65"/>
    </row>
    <row r="128" spans="1:13" ht="15.75" customHeight="1" x14ac:dyDescent="0.2">
      <c r="A128" s="97" t="s">
        <v>216</v>
      </c>
      <c r="B128" s="97"/>
      <c r="C128" s="29">
        <v>600000</v>
      </c>
      <c r="D128" s="65">
        <f>D126</f>
        <v>-25943736.210000001</v>
      </c>
      <c r="E128" s="65">
        <v>-230980991.09999999</v>
      </c>
      <c r="F128" s="65">
        <v>-484855360.29000002</v>
      </c>
      <c r="G128" s="65">
        <f t="shared" ref="G128" si="27">F128/E128*100</f>
        <v>209.91136888839856</v>
      </c>
      <c r="H128" s="65">
        <f t="shared" si="26"/>
        <v>-458911624.08000004</v>
      </c>
      <c r="I128" s="65">
        <f>I126</f>
        <v>-150781.25</v>
      </c>
      <c r="J128" s="65">
        <v>146532610.09999999</v>
      </c>
      <c r="K128" s="65">
        <v>89954191.030000001</v>
      </c>
      <c r="L128" s="65">
        <f>K128/J128*100</f>
        <v>61.38851342961236</v>
      </c>
      <c r="M128" s="65">
        <f t="shared" ref="M128" si="28">K128-I128</f>
        <v>90104972.280000001</v>
      </c>
    </row>
    <row r="129" spans="1:13" x14ac:dyDescent="0.2">
      <c r="D129" s="38"/>
      <c r="E129" s="38"/>
      <c r="F129" s="38"/>
      <c r="G129" s="39"/>
      <c r="H129" s="38"/>
      <c r="I129" s="38"/>
      <c r="J129" s="38"/>
      <c r="K129" s="38"/>
      <c r="L129" s="39"/>
      <c r="M129" s="38"/>
    </row>
    <row r="131" spans="1:13" ht="21" customHeight="1" x14ac:dyDescent="0.2">
      <c r="A131" s="98" t="s">
        <v>219</v>
      </c>
      <c r="B131" s="98"/>
      <c r="E131" s="54" t="s">
        <v>220</v>
      </c>
    </row>
    <row r="132" spans="1:13" x14ac:dyDescent="0.2">
      <c r="E132" s="92"/>
      <c r="F132" s="92"/>
    </row>
  </sheetData>
  <mergeCells count="142">
    <mergeCell ref="A99:B99"/>
    <mergeCell ref="A101:B101"/>
    <mergeCell ref="A18:B18"/>
    <mergeCell ref="A19:B19"/>
    <mergeCell ref="A20:B20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A22:B22"/>
    <mergeCell ref="A23:B23"/>
    <mergeCell ref="A24:B24"/>
    <mergeCell ref="A17:B17"/>
    <mergeCell ref="A25:B25"/>
    <mergeCell ref="A26:B26"/>
    <mergeCell ref="A27:B27"/>
    <mergeCell ref="A28:B28"/>
    <mergeCell ref="A38:B38"/>
    <mergeCell ref="A1:M1"/>
    <mergeCell ref="A2:M2"/>
    <mergeCell ref="A3:K3"/>
    <mergeCell ref="A4:B7"/>
    <mergeCell ref="C4:C7"/>
    <mergeCell ref="E5:E7"/>
    <mergeCell ref="F5:F7"/>
    <mergeCell ref="J5:J7"/>
    <mergeCell ref="K5:K7"/>
    <mergeCell ref="L5:L7"/>
    <mergeCell ref="M5:M7"/>
    <mergeCell ref="D5:D7"/>
    <mergeCell ref="D4:H4"/>
    <mergeCell ref="G5:G7"/>
    <mergeCell ref="H5:H7"/>
    <mergeCell ref="I5:I7"/>
    <mergeCell ref="I4:M4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5:B55"/>
    <mergeCell ref="A56:B56"/>
    <mergeCell ref="A57:B57"/>
    <mergeCell ref="A58:B58"/>
    <mergeCell ref="A59:B59"/>
    <mergeCell ref="A39:B39"/>
    <mergeCell ref="A40:B40"/>
    <mergeCell ref="A41:B41"/>
    <mergeCell ref="A42:B42"/>
    <mergeCell ref="A43:B43"/>
    <mergeCell ref="A44:B44"/>
    <mergeCell ref="A45:B45"/>
    <mergeCell ref="A53:B53"/>
    <mergeCell ref="A46:B46"/>
    <mergeCell ref="A47:B47"/>
    <mergeCell ref="A48:B48"/>
    <mergeCell ref="A49:B49"/>
    <mergeCell ref="A50:B50"/>
    <mergeCell ref="A51:B51"/>
    <mergeCell ref="A52:B52"/>
    <mergeCell ref="A54:B54"/>
    <mergeCell ref="A62:B62"/>
    <mergeCell ref="A63:B63"/>
    <mergeCell ref="A64:B64"/>
    <mergeCell ref="A65:B65"/>
    <mergeCell ref="A66:B66"/>
    <mergeCell ref="A67:B67"/>
    <mergeCell ref="A68:B68"/>
    <mergeCell ref="A69:B69"/>
    <mergeCell ref="A60:B60"/>
    <mergeCell ref="A61:B61"/>
    <mergeCell ref="A100:B100"/>
    <mergeCell ref="A103:B103"/>
    <mergeCell ref="A105:B105"/>
    <mergeCell ref="A106:B106"/>
    <mergeCell ref="A107:B107"/>
    <mergeCell ref="A109:B109"/>
    <mergeCell ref="A76:B76"/>
    <mergeCell ref="A108:B108"/>
    <mergeCell ref="A94:B94"/>
    <mergeCell ref="A96:B96"/>
    <mergeCell ref="A97:B97"/>
    <mergeCell ref="A98:B98"/>
    <mergeCell ref="A86:B86"/>
    <mergeCell ref="A87:B87"/>
    <mergeCell ref="A88:B88"/>
    <mergeCell ref="A89:B89"/>
    <mergeCell ref="A90:B90"/>
    <mergeCell ref="A91:B91"/>
    <mergeCell ref="A92:B92"/>
    <mergeCell ref="A93:B93"/>
    <mergeCell ref="A95:B95"/>
    <mergeCell ref="A80:B80"/>
    <mergeCell ref="A81:B81"/>
    <mergeCell ref="A102:B102"/>
    <mergeCell ref="A82:B82"/>
    <mergeCell ref="A83:B83"/>
    <mergeCell ref="A84:B84"/>
    <mergeCell ref="A85:B85"/>
    <mergeCell ref="A70:B70"/>
    <mergeCell ref="A71:B71"/>
    <mergeCell ref="A72:B72"/>
    <mergeCell ref="A73:B73"/>
    <mergeCell ref="A75:B75"/>
    <mergeCell ref="A74:B74"/>
    <mergeCell ref="A77:B77"/>
    <mergeCell ref="A78:B78"/>
    <mergeCell ref="A79:B79"/>
    <mergeCell ref="A104:B104"/>
    <mergeCell ref="E110:F110"/>
    <mergeCell ref="L110:M110"/>
    <mergeCell ref="E132:F132"/>
    <mergeCell ref="A120:B120"/>
    <mergeCell ref="A122:B122"/>
    <mergeCell ref="A123:B123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8:B128"/>
    <mergeCell ref="A124:B124"/>
    <mergeCell ref="A125:B125"/>
    <mergeCell ref="A126:B126"/>
    <mergeCell ref="A131:B131"/>
    <mergeCell ref="A121:B121"/>
  </mergeCells>
  <pageMargins left="0.78740157480314965" right="0.39370078740157483" top="0.39370078740157483" bottom="0.39370078740157483" header="0" footer="0"/>
  <pageSetup paperSize="9" scale="80" orientation="landscape" horizontalDpi="300" verticalDpi="300" r:id="rId1"/>
  <rowBreaks count="1" manualBreakCount="1"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Form_12_dox_m</dc:title>
  <dc:creator>FastReport.NET</dc:creator>
  <cp:lastModifiedBy>Admin</cp:lastModifiedBy>
  <cp:lastPrinted>2023-09-22T07:50:56Z</cp:lastPrinted>
  <dcterms:created xsi:type="dcterms:W3CDTF">2009-06-17T07:33:19Z</dcterms:created>
  <dcterms:modified xsi:type="dcterms:W3CDTF">2023-09-25T05:44:02Z</dcterms:modified>
</cp:coreProperties>
</file>